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31CCDCE-1116-4CC3-8E0C-C98261FA08CD}" xr6:coauthVersionLast="37" xr6:coauthVersionMax="37" xr10:uidLastSave="{00000000-0000-0000-0000-000000000000}"/>
  <bookViews>
    <workbookView xWindow="0" yWindow="0" windowWidth="25200" windowHeight="11775" activeTab="1" xr2:uid="{00000000-000D-0000-FFFF-FFFF00000000}"/>
  </bookViews>
  <sheets>
    <sheet name="SK-PR" sheetId="3" r:id="rId1"/>
    <sheet name="SK-RAS" sheetId="6" r:id="rId2"/>
  </sheets>
  <definedNames>
    <definedName name="_xlnm.Print_Titles" localSheetId="1">'SK-RAS'!$6:$6</definedName>
  </definedNames>
  <calcPr calcId="179021"/>
</workbook>
</file>

<file path=xl/calcChain.xml><?xml version="1.0" encoding="utf-8"?>
<calcChain xmlns="http://schemas.openxmlformats.org/spreadsheetml/2006/main">
  <c r="E51" i="3" l="1"/>
  <c r="E56" i="3" l="1"/>
  <c r="E11" i="3"/>
  <c r="F38" i="6" l="1"/>
  <c r="E31" i="3"/>
  <c r="E35" i="3" l="1"/>
  <c r="E46" i="3" l="1"/>
  <c r="E48" i="6" l="1"/>
  <c r="E46" i="6" s="1"/>
  <c r="H8" i="6"/>
  <c r="I60" i="6"/>
  <c r="F25" i="6"/>
  <c r="G25" i="6"/>
  <c r="H25" i="6"/>
  <c r="E25" i="6"/>
  <c r="G38" i="6"/>
  <c r="H38" i="6"/>
  <c r="E38" i="6"/>
  <c r="F48" i="6"/>
  <c r="F46" i="6" s="1"/>
  <c r="G48" i="6"/>
  <c r="H48" i="6"/>
  <c r="H46" i="6" s="1"/>
  <c r="G8" i="6"/>
  <c r="F8" i="6"/>
  <c r="E8" i="6"/>
  <c r="F20" i="6"/>
  <c r="G20" i="6"/>
  <c r="H20" i="6"/>
  <c r="E20" i="6"/>
  <c r="F15" i="6"/>
  <c r="G15" i="6"/>
  <c r="H15" i="6"/>
  <c r="E15" i="6"/>
  <c r="I47" i="6"/>
  <c r="I49" i="6"/>
  <c r="I50" i="6"/>
  <c r="I51" i="6"/>
  <c r="I52" i="6"/>
  <c r="I54" i="6"/>
  <c r="I40" i="6"/>
  <c r="I41" i="6"/>
  <c r="I42" i="6"/>
  <c r="I43" i="6"/>
  <c r="I44" i="6"/>
  <c r="I45" i="6"/>
  <c r="I9" i="6"/>
  <c r="I10" i="6"/>
  <c r="I11" i="6"/>
  <c r="I12" i="6"/>
  <c r="I13" i="6"/>
  <c r="I16" i="6"/>
  <c r="I17" i="6"/>
  <c r="I18" i="6"/>
  <c r="I19" i="6"/>
  <c r="I21" i="6"/>
  <c r="I22" i="6"/>
  <c r="I23" i="6"/>
  <c r="I24" i="6"/>
  <c r="I26" i="6"/>
  <c r="I27" i="6"/>
  <c r="I28" i="6"/>
  <c r="I29" i="6"/>
  <c r="I30" i="6"/>
  <c r="I31" i="6"/>
  <c r="I32" i="6"/>
  <c r="I33" i="6"/>
  <c r="I34" i="6"/>
  <c r="I35" i="6"/>
  <c r="I36" i="6"/>
  <c r="I37" i="6"/>
  <c r="I39" i="6"/>
  <c r="E14" i="6" l="1"/>
  <c r="E7" i="6" s="1"/>
  <c r="H14" i="6"/>
  <c r="E65" i="3"/>
  <c r="I48" i="6"/>
  <c r="F14" i="6"/>
  <c r="F7" i="6" s="1"/>
  <c r="G14" i="6"/>
  <c r="G7" i="6" s="1"/>
  <c r="I20" i="6"/>
  <c r="I38" i="6"/>
  <c r="I25" i="6"/>
  <c r="I15" i="6"/>
  <c r="I8" i="6"/>
  <c r="G46" i="6"/>
  <c r="I46" i="6" s="1"/>
  <c r="F55" i="6" l="1"/>
  <c r="F58" i="6" s="1"/>
  <c r="F62" i="6" s="1"/>
  <c r="H7" i="6"/>
  <c r="H55" i="6" s="1"/>
  <c r="H58" i="6" s="1"/>
  <c r="H62" i="6" s="1"/>
  <c r="I14" i="6"/>
  <c r="E55" i="6"/>
  <c r="E58" i="6" s="1"/>
  <c r="G55" i="6"/>
  <c r="G58" i="6" s="1"/>
  <c r="G62" i="6" s="1"/>
  <c r="I7" i="6" l="1"/>
  <c r="I55" i="6" s="1"/>
  <c r="I58" i="6"/>
  <c r="I62" i="6" s="1"/>
  <c r="E62" i="6"/>
</calcChain>
</file>

<file path=xl/sharedStrings.xml><?xml version="1.0" encoding="utf-8"?>
<sst xmlns="http://schemas.openxmlformats.org/spreadsheetml/2006/main" count="252" uniqueCount="230">
  <si>
    <t>1.</t>
  </si>
  <si>
    <t>2.</t>
  </si>
  <si>
    <t>3.</t>
  </si>
  <si>
    <t>4.</t>
  </si>
  <si>
    <t>5.</t>
  </si>
  <si>
    <t>KONTO</t>
  </si>
  <si>
    <t>1.1.</t>
  </si>
  <si>
    <t>1.2.</t>
  </si>
  <si>
    <t>1.3.</t>
  </si>
  <si>
    <t>Reprezentacija</t>
  </si>
  <si>
    <t>VRSTA PRIHODA</t>
  </si>
  <si>
    <t>IZNOS</t>
  </si>
  <si>
    <t>UKUPNI PRIHODI</t>
  </si>
  <si>
    <t xml:space="preserve">IZVJEŠĆE O OSTVARENIM PRIHODIMA </t>
  </si>
  <si>
    <t>Ravnatelj:</t>
  </si>
  <si>
    <t>Prihodi iz državnog proračuna</t>
  </si>
  <si>
    <t>Prihodi iz proračuna Međimurske županije</t>
  </si>
  <si>
    <t>Prihodi od pomoći</t>
  </si>
  <si>
    <t>2.1.</t>
  </si>
  <si>
    <t>2.2.</t>
  </si>
  <si>
    <t>2.3.</t>
  </si>
  <si>
    <t>2.4.</t>
  </si>
  <si>
    <t>Rashodi za materijal i energiju</t>
  </si>
  <si>
    <t>2.1.1.</t>
  </si>
  <si>
    <t>2.1.2.</t>
  </si>
  <si>
    <t>2.1.3.</t>
  </si>
  <si>
    <t>Rashodi za energiju i gorivo</t>
  </si>
  <si>
    <t>Rashodi za uredski i drugi materijal</t>
  </si>
  <si>
    <t>Rashodi za sitni inventar</t>
  </si>
  <si>
    <t>Rashodi za usluge</t>
  </si>
  <si>
    <t>2.2.1.</t>
  </si>
  <si>
    <t>2.2.2.</t>
  </si>
  <si>
    <t>2.2.3.</t>
  </si>
  <si>
    <t>2.2.4.</t>
  </si>
  <si>
    <t>Rashodi za usluge tekućeg i investicijskog održavanja</t>
  </si>
  <si>
    <t>Rashodi za komunalne usluge</t>
  </si>
  <si>
    <t>Rashodi za usluge telefona, interneta, pošte i sl.</t>
  </si>
  <si>
    <t>Rashodi za promidžbu i informiranje</t>
  </si>
  <si>
    <t>Rashodi za zdravstvene usluge</t>
  </si>
  <si>
    <t>Naknade troškova zaposlenima</t>
  </si>
  <si>
    <t>2.3.1.</t>
  </si>
  <si>
    <t>2.3.2.</t>
  </si>
  <si>
    <t>2.3.3.</t>
  </si>
  <si>
    <t>2.3.4.</t>
  </si>
  <si>
    <t>Naknade za prijevoz na posao i s posla</t>
  </si>
  <si>
    <t>Stručno usavršavanje zaposlenika</t>
  </si>
  <si>
    <t>Članarine</t>
  </si>
  <si>
    <t>Ostali rashodi</t>
  </si>
  <si>
    <t>Financijski rashodi</t>
  </si>
  <si>
    <t>II.</t>
  </si>
  <si>
    <t>I.</t>
  </si>
  <si>
    <t>Zakupnine i najamnine</t>
  </si>
  <si>
    <t>Naknade za rad predstavničkih i izvršnih tijela i sl.</t>
  </si>
  <si>
    <t>Premije osiguranja</t>
  </si>
  <si>
    <t>VRSTA RASHODA</t>
  </si>
  <si>
    <t>1.4.</t>
  </si>
  <si>
    <t>III.</t>
  </si>
  <si>
    <t>6.</t>
  </si>
  <si>
    <t>Službena putovanja</t>
  </si>
  <si>
    <t>Rashodi za nabavu neproizvedene imovine</t>
  </si>
  <si>
    <t>Rashodi za nabavu proizvedene dugotrajne imovine</t>
  </si>
  <si>
    <t>2.5.</t>
  </si>
  <si>
    <t>Građevinski objekti</t>
  </si>
  <si>
    <t>Postrojenja i oprema</t>
  </si>
  <si>
    <t>Prijevozna sredstva</t>
  </si>
  <si>
    <t>Knjige, umjetnička djela i ostale izložbene vrijednosti</t>
  </si>
  <si>
    <t>Rashodi za dodatna ulaganja na nefinancijskoj imovini</t>
  </si>
  <si>
    <t>PRORAČUN             MŽ</t>
  </si>
  <si>
    <t>DRŽAVNI PRORAČUN</t>
  </si>
  <si>
    <t>VLASTITI PRIHODI</t>
  </si>
  <si>
    <t>OSTALI PRIHODI</t>
  </si>
  <si>
    <t>UKUPNO</t>
  </si>
  <si>
    <t>Plaće za redovan rad</t>
  </si>
  <si>
    <t>Plaće za prekovremeni rad</t>
  </si>
  <si>
    <t>Ostali rashodi za zaposlene (jubilarne nagrade, darovi, otpremnine)</t>
  </si>
  <si>
    <t>Rashodi za materijal i dijelove za tekuće i invest. održavanje</t>
  </si>
  <si>
    <t>2.3.5.</t>
  </si>
  <si>
    <t>2.3.6.</t>
  </si>
  <si>
    <t>2.3.7.</t>
  </si>
  <si>
    <t>2.3.8.</t>
  </si>
  <si>
    <t>Napomena:</t>
  </si>
  <si>
    <t>Obrazac: ŠK-PR</t>
  </si>
  <si>
    <t xml:space="preserve">      (mjesto, datum)</t>
  </si>
  <si>
    <t>MP</t>
  </si>
  <si>
    <t>Plaće u naravi</t>
  </si>
  <si>
    <t>Naknade troškova osobama izvan radnog odnosa</t>
  </si>
  <si>
    <t>2.5.1.</t>
  </si>
  <si>
    <t>2.5.2.</t>
  </si>
  <si>
    <t>2.5.3.</t>
  </si>
  <si>
    <t>2.5.4.</t>
  </si>
  <si>
    <t>2.5.5.</t>
  </si>
  <si>
    <t>Ostali rashodi poslovanja</t>
  </si>
  <si>
    <t>IZDACI ZA FINANCIJSKU IMOVINU I OTPLATE ZAJMOVA</t>
  </si>
  <si>
    <t>RAZLIKA (prihodi - rashodi i izdaci)</t>
  </si>
  <si>
    <t>Obrazac: ŠK-RAS</t>
  </si>
  <si>
    <t>1.5.</t>
  </si>
  <si>
    <t xml:space="preserve">   (mjesto, datum)</t>
  </si>
  <si>
    <t>__________________________</t>
  </si>
  <si>
    <t>Prihodi po posebnim propisima</t>
  </si>
  <si>
    <t>3.1.</t>
  </si>
  <si>
    <t>3.2.</t>
  </si>
  <si>
    <t>Donacije</t>
  </si>
  <si>
    <t>5.1.</t>
  </si>
  <si>
    <t>5.2.</t>
  </si>
  <si>
    <t>Plaće i naknade</t>
  </si>
  <si>
    <t>Ostali prihodi iz državnog proračuna</t>
  </si>
  <si>
    <t>6.1.</t>
  </si>
  <si>
    <t>6.2.</t>
  </si>
  <si>
    <t>Energenti</t>
  </si>
  <si>
    <t>Materijalni troškovi</t>
  </si>
  <si>
    <t>Prijevozni troškovi</t>
  </si>
  <si>
    <t>Materijal, dijelovi i usluge tekućeg i investicijskog održavanja</t>
  </si>
  <si>
    <t>6.3.</t>
  </si>
  <si>
    <t>6.4.</t>
  </si>
  <si>
    <t>6.5.</t>
  </si>
  <si>
    <t>6.6.</t>
  </si>
  <si>
    <t>6.7.</t>
  </si>
  <si>
    <t>Ostali prihodi iz proračuna Međimurske županije</t>
  </si>
  <si>
    <t>7.</t>
  </si>
  <si>
    <t>7.1.</t>
  </si>
  <si>
    <t>3.3.</t>
  </si>
  <si>
    <t>3.4.</t>
  </si>
  <si>
    <t>3.5.</t>
  </si>
  <si>
    <t>3.6.</t>
  </si>
  <si>
    <t>3.7.</t>
  </si>
  <si>
    <t>Autorski honorari</t>
  </si>
  <si>
    <t>Ugovori o djelu</t>
  </si>
  <si>
    <t>Ostali rashodi za intelektualne i osobne usluge</t>
  </si>
  <si>
    <t>2.3.9.</t>
  </si>
  <si>
    <t>2.3.10.</t>
  </si>
  <si>
    <t xml:space="preserve">    </t>
  </si>
  <si>
    <t xml:space="preserve">   Prihode od obavljanja vlastite djelatnosti svaka škola razrađuje po vrstama u skladu s ostvarenjem</t>
  </si>
  <si>
    <t>Porezi i doprinosi iz i na plaće</t>
  </si>
  <si>
    <t>2.1.4.</t>
  </si>
  <si>
    <t>Ostale naknade troškova zaposlenima</t>
  </si>
  <si>
    <t>Rashodi za računalne usluge</t>
  </si>
  <si>
    <t>2.3.11.</t>
  </si>
  <si>
    <t>Ostali nespomenuti rashodi poslovanja</t>
  </si>
  <si>
    <t>RASHODI POSLOVANJA (1+2+3+4)</t>
  </si>
  <si>
    <t>RASHODI ZA NABAVU I DODATNA ULAGANJA U NEFINANCIJSKU IMOVINU (1+2+3)</t>
  </si>
  <si>
    <t>Rashodi za zaposlene (1.1.+1.2.+1.3.+1.4.+1.5.)</t>
  </si>
  <si>
    <t>Materijalni rashodi (2.1.+2.2.+2.3.+2.4.+2.5.)</t>
  </si>
  <si>
    <t>UKUPNI RASHODI (I+II)</t>
  </si>
  <si>
    <t>UKUPNI RASHODI I IZDACI(I+II+III)</t>
  </si>
  <si>
    <t>UKUPNI PRIHODI (1+2+3+4+5+6+7+8)</t>
  </si>
  <si>
    <t>nabava udžbenika</t>
  </si>
  <si>
    <t>osiguranje</t>
  </si>
  <si>
    <t>smještaj i prehrana učenika u učeničkom domu</t>
  </si>
  <si>
    <t>ostali nespomenuti prihodi</t>
  </si>
  <si>
    <t>OSNOVNA ŠKOLA STRAHONINEC</t>
  </si>
  <si>
    <t>ČAKOVEČKA 55, STRAHONINEC</t>
  </si>
  <si>
    <t>-</t>
  </si>
  <si>
    <t>3.8.</t>
  </si>
  <si>
    <t>Pomoć ŠSD "VIHOR"</t>
  </si>
  <si>
    <t>3.9.</t>
  </si>
  <si>
    <t>Nabava časopisa</t>
  </si>
  <si>
    <t>3.10.</t>
  </si>
  <si>
    <t>Pomoć školskoj knjižnici</t>
  </si>
  <si>
    <t>3.11.</t>
  </si>
  <si>
    <t>Prihod projekta "ŠKOLA ZA SEBE"</t>
  </si>
  <si>
    <t>3.12.</t>
  </si>
  <si>
    <t>3.13.</t>
  </si>
  <si>
    <t>Ostali nespomenuti prihodi</t>
  </si>
  <si>
    <t>8.1.</t>
  </si>
  <si>
    <t>Prihod za projekt Erasmus</t>
  </si>
  <si>
    <t xml:space="preserve"> </t>
  </si>
  <si>
    <t>Tekuće pomoći iz proračuna koji im nije nadležan</t>
  </si>
  <si>
    <t>3.14.</t>
  </si>
  <si>
    <t>Školski list "KLOPOTEC"</t>
  </si>
  <si>
    <t>ispiti znanja</t>
  </si>
  <si>
    <t>Razredne slike</t>
  </si>
  <si>
    <t>Prihod za užinu - projekt "ŠKOLSKI OBROCI SVIMA"</t>
  </si>
  <si>
    <t xml:space="preserve">Prihodi od imovine </t>
  </si>
  <si>
    <t>Ulaganja u računalne programe</t>
  </si>
  <si>
    <t>9.1.</t>
  </si>
  <si>
    <t>9.2.</t>
  </si>
  <si>
    <t>9.3.</t>
  </si>
  <si>
    <t>Prihodi Općine</t>
  </si>
  <si>
    <t>Prihod za plaću asistenta</t>
  </si>
  <si>
    <t>7.2.</t>
  </si>
  <si>
    <t>7.3.</t>
  </si>
  <si>
    <t>63612 66314</t>
  </si>
  <si>
    <t>6.9.</t>
  </si>
  <si>
    <t>Prihod za povjerenstva, natjecanja</t>
  </si>
  <si>
    <t>6.8.</t>
  </si>
  <si>
    <t>8.</t>
  </si>
  <si>
    <t>Prihodi iz gradskog proračuna</t>
  </si>
  <si>
    <t>7.4.</t>
  </si>
  <si>
    <t>5.3.</t>
  </si>
  <si>
    <t>638112-118</t>
  </si>
  <si>
    <t>9.4.</t>
  </si>
  <si>
    <t>3.15.</t>
  </si>
  <si>
    <t>Uplata šteta</t>
  </si>
  <si>
    <t>9.5.</t>
  </si>
  <si>
    <t>Najam dvorane</t>
  </si>
  <si>
    <t>Prihod-Crveni križ</t>
  </si>
  <si>
    <t>9.6.</t>
  </si>
  <si>
    <t>Užina djelatnika</t>
  </si>
  <si>
    <t>Prihod za plaću asistenta (6% sufinanciranje)</t>
  </si>
  <si>
    <t>Prihod za rad stručnjaka - E škole</t>
  </si>
  <si>
    <t>Prihodi županije za osobne asistente - EU fondovi (94% sufinanciranje)</t>
  </si>
  <si>
    <t>6.10.</t>
  </si>
  <si>
    <t>Pozajmica za energetsku obnovu</t>
  </si>
  <si>
    <t>Prihod Općine Strahoninec - užina</t>
  </si>
  <si>
    <t>Ostali prihodi Općine (filmska skupina,projekti i sl.)</t>
  </si>
  <si>
    <t>Prihod za "Shemu mlijeka i voća"</t>
  </si>
  <si>
    <t>školska kuhinja(učenici)</t>
  </si>
  <si>
    <t>u razdoblju od siječnja do prosinca 2021. godine</t>
  </si>
  <si>
    <t>Strahoninec, 31.01.2022.</t>
  </si>
  <si>
    <t>IZVJEŠĆE O OSTVARENIM RASHODIMA u razdoblju siječanj - prosinac 2021. godine</t>
  </si>
  <si>
    <t>3.16.</t>
  </si>
  <si>
    <t>Sufinanciranje produženog boravka-roditelji</t>
  </si>
  <si>
    <t>Sufinanciranje produženog boravka-MZO</t>
  </si>
  <si>
    <t>9.7.</t>
  </si>
  <si>
    <t>8.3.</t>
  </si>
  <si>
    <t>8.2.</t>
  </si>
  <si>
    <t>Sufinanciranje produženog boravka - Općina Strahoninec</t>
  </si>
  <si>
    <t>Sufinanciranje produženog boravka - Grad Čakovec</t>
  </si>
  <si>
    <t>Sufinanciranje drugih obrazovnih materijala</t>
  </si>
  <si>
    <t>Ostali prihodi-Grad Čakovec (Škola multimedije)</t>
  </si>
  <si>
    <t>8.4.</t>
  </si>
  <si>
    <t>Kapitalne pomoći - kupnja računala</t>
  </si>
  <si>
    <t>9.8.</t>
  </si>
  <si>
    <t>Tekuće pomoći - Mjere HZZ (mjera pripravništva)</t>
  </si>
  <si>
    <t>ulaznice</t>
  </si>
  <si>
    <t>prijevoz učenika</t>
  </si>
  <si>
    <t>3.17.</t>
  </si>
  <si>
    <t>Projekt "Školski praznici"</t>
  </si>
  <si>
    <t>3.18.</t>
  </si>
  <si>
    <t>povjerenstva,natjecanja (uplata drugih škola)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</si>
</sst>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u/>
      <sz val="10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4" fontId="5" fillId="0" borderId="0" xfId="1" applyNumberFormat="1" applyFont="1" applyAlignment="1">
      <alignment vertical="center"/>
    </xf>
    <xf numFmtId="0" fontId="5" fillId="0" borderId="0" xfId="0" applyFont="1"/>
    <xf numFmtId="0" fontId="3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4" fontId="4" fillId="5" borderId="6" xfId="1" applyNumberFormat="1" applyFont="1" applyFill="1" applyBorder="1" applyAlignment="1">
      <alignment horizontal="center" vertical="center" wrapText="1"/>
    </xf>
    <xf numFmtId="4" fontId="4" fillId="5" borderId="7" xfId="1" applyNumberFormat="1" applyFont="1" applyFill="1" applyBorder="1" applyAlignment="1">
      <alignment horizontal="center" vertical="center" wrapText="1"/>
    </xf>
    <xf numFmtId="4" fontId="4" fillId="5" borderId="8" xfId="1" applyNumberFormat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/>
    </xf>
    <xf numFmtId="0" fontId="6" fillId="6" borderId="10" xfId="1" applyFont="1" applyFill="1" applyBorder="1" applyAlignment="1">
      <alignment vertical="center"/>
    </xf>
    <xf numFmtId="0" fontId="6" fillId="6" borderId="11" xfId="1" applyFont="1" applyFill="1" applyBorder="1" applyAlignment="1">
      <alignment horizontal="center" vertical="center"/>
    </xf>
    <xf numFmtId="0" fontId="6" fillId="6" borderId="12" xfId="1" applyFont="1" applyFill="1" applyBorder="1" applyAlignment="1">
      <alignment vertical="center"/>
    </xf>
    <xf numFmtId="0" fontId="6" fillId="6" borderId="13" xfId="1" applyFont="1" applyFill="1" applyBorder="1" applyAlignment="1">
      <alignment horizontal="center" vertical="center"/>
    </xf>
    <xf numFmtId="4" fontId="6" fillId="6" borderId="14" xfId="1" applyNumberFormat="1" applyFont="1" applyFill="1" applyBorder="1" applyAlignment="1">
      <alignment vertical="center"/>
    </xf>
    <xf numFmtId="4" fontId="6" fillId="6" borderId="15" xfId="1" applyNumberFormat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/>
    </xf>
    <xf numFmtId="4" fontId="4" fillId="0" borderId="19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17" xfId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4" fontId="5" fillId="0" borderId="19" xfId="1" applyNumberFormat="1" applyFont="1" applyFill="1" applyBorder="1" applyAlignment="1">
      <alignment vertical="center"/>
    </xf>
    <xf numFmtId="4" fontId="5" fillId="0" borderId="20" xfId="1" applyNumberFormat="1" applyFont="1" applyBorder="1" applyAlignment="1">
      <alignment vertical="center"/>
    </xf>
    <xf numFmtId="0" fontId="5" fillId="0" borderId="1" xfId="1" applyFont="1" applyFill="1" applyBorder="1" applyAlignment="1">
      <alignment horizontal="right" vertical="center" wrapText="1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center" vertical="center"/>
    </xf>
    <xf numFmtId="4" fontId="5" fillId="0" borderId="25" xfId="1" applyNumberFormat="1" applyFont="1" applyFill="1" applyBorder="1" applyAlignment="1">
      <alignment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2" xfId="1" applyNumberFormat="1" applyFont="1" applyFill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horizontal="center" vertical="center"/>
    </xf>
    <xf numFmtId="4" fontId="4" fillId="0" borderId="26" xfId="1" applyNumberFormat="1" applyFont="1" applyBorder="1" applyAlignment="1">
      <alignment vertical="center"/>
    </xf>
    <xf numFmtId="0" fontId="4" fillId="7" borderId="27" xfId="1" applyFont="1" applyFill="1" applyBorder="1" applyAlignment="1">
      <alignment vertical="center"/>
    </xf>
    <xf numFmtId="0" fontId="4" fillId="8" borderId="20" xfId="1" applyFont="1" applyFill="1" applyBorder="1" applyAlignment="1">
      <alignment horizontal="left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7" xfId="1" applyFont="1" applyFill="1" applyBorder="1" applyAlignment="1">
      <alignment horizontal="center" vertical="center"/>
    </xf>
    <xf numFmtId="4" fontId="4" fillId="8" borderId="19" xfId="1" applyNumberFormat="1" applyFont="1" applyFill="1" applyBorder="1" applyAlignment="1">
      <alignment vertical="center"/>
    </xf>
    <xf numFmtId="4" fontId="4" fillId="8" borderId="1" xfId="1" applyNumberFormat="1" applyFont="1" applyFill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4" fontId="5" fillId="0" borderId="19" xfId="1" applyNumberFormat="1" applyFont="1" applyBorder="1" applyAlignment="1">
      <alignment vertical="center"/>
    </xf>
    <xf numFmtId="0" fontId="4" fillId="7" borderId="10" xfId="1" applyFont="1" applyFill="1" applyBorder="1" applyAlignment="1">
      <alignment vertical="center"/>
    </xf>
    <xf numFmtId="0" fontId="4" fillId="8" borderId="28" xfId="1" applyFont="1" applyFill="1" applyBorder="1" applyAlignment="1">
      <alignment horizontal="left" vertical="center"/>
    </xf>
    <xf numFmtId="4" fontId="4" fillId="8" borderId="18" xfId="1" applyNumberFormat="1" applyFont="1" applyFill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5" fillId="0" borderId="28" xfId="1" applyFont="1" applyBorder="1" applyAlignment="1">
      <alignment horizontal="right" vertical="center"/>
    </xf>
    <xf numFmtId="0" fontId="5" fillId="0" borderId="20" xfId="1" applyFont="1" applyBorder="1" applyAlignment="1">
      <alignment horizontal="right" vertical="center"/>
    </xf>
    <xf numFmtId="0" fontId="4" fillId="8" borderId="0" xfId="1" applyFont="1" applyFill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19" xfId="1" applyFont="1" applyBorder="1" applyAlignment="1">
      <alignment horizontal="right" vertical="center"/>
    </xf>
    <xf numFmtId="4" fontId="5" fillId="0" borderId="1" xfId="1" applyNumberFormat="1" applyFont="1" applyBorder="1" applyAlignment="1">
      <alignment vertical="center"/>
    </xf>
    <xf numFmtId="0" fontId="5" fillId="7" borderId="27" xfId="1" applyFont="1" applyFill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4" fontId="5" fillId="0" borderId="29" xfId="1" applyNumberFormat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5" fillId="0" borderId="31" xfId="1" applyFont="1" applyBorder="1" applyAlignment="1">
      <alignment horizontal="right" vertical="center"/>
    </xf>
    <xf numFmtId="0" fontId="4" fillId="0" borderId="32" xfId="1" applyFont="1" applyBorder="1" applyAlignment="1">
      <alignment horizontal="left" vertical="center"/>
    </xf>
    <xf numFmtId="0" fontId="4" fillId="0" borderId="33" xfId="1" applyFont="1" applyBorder="1" applyAlignment="1">
      <alignment horizontal="center" vertical="center"/>
    </xf>
    <xf numFmtId="4" fontId="4" fillId="0" borderId="34" xfId="1" applyNumberFormat="1" applyFont="1" applyFill="1" applyBorder="1" applyAlignment="1">
      <alignment vertical="center"/>
    </xf>
    <xf numFmtId="4" fontId="4" fillId="0" borderId="32" xfId="1" applyNumberFormat="1" applyFont="1" applyFill="1" applyBorder="1" applyAlignment="1">
      <alignment vertical="center"/>
    </xf>
    <xf numFmtId="4" fontId="4" fillId="0" borderId="35" xfId="1" applyNumberFormat="1" applyFont="1" applyBorder="1" applyAlignment="1">
      <alignment vertical="center"/>
    </xf>
    <xf numFmtId="0" fontId="6" fillId="2" borderId="36" xfId="1" applyFont="1" applyFill="1" applyBorder="1" applyAlignment="1">
      <alignment vertical="center"/>
    </xf>
    <xf numFmtId="0" fontId="6" fillId="6" borderId="37" xfId="1" applyFont="1" applyFill="1" applyBorder="1" applyAlignment="1">
      <alignment horizontal="center" vertical="center"/>
    </xf>
    <xf numFmtId="0" fontId="6" fillId="6" borderId="38" xfId="1" applyFont="1" applyFill="1" applyBorder="1" applyAlignment="1">
      <alignment vertical="center" wrapText="1"/>
    </xf>
    <xf numFmtId="0" fontId="6" fillId="6" borderId="39" xfId="1" applyFont="1" applyFill="1" applyBorder="1" applyAlignment="1">
      <alignment horizontal="center" vertical="center"/>
    </xf>
    <xf numFmtId="4" fontId="6" fillId="6" borderId="38" xfId="1" applyNumberFormat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vertical="center" wrapText="1"/>
    </xf>
    <xf numFmtId="0" fontId="4" fillId="0" borderId="42" xfId="1" applyFont="1" applyFill="1" applyBorder="1" applyAlignment="1">
      <alignment horizontal="center" vertical="center"/>
    </xf>
    <xf numFmtId="4" fontId="4" fillId="0" borderId="1" xfId="1" applyNumberFormat="1" applyFont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0" fontId="4" fillId="0" borderId="27" xfId="1" applyFont="1" applyFill="1" applyBorder="1" applyAlignment="1">
      <alignment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right" vertical="center" wrapText="1"/>
    </xf>
    <xf numFmtId="0" fontId="5" fillId="0" borderId="42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vertical="center"/>
    </xf>
    <xf numFmtId="4" fontId="4" fillId="0" borderId="23" xfId="1" applyNumberFormat="1" applyFont="1" applyBorder="1" applyAlignment="1">
      <alignment vertical="center"/>
    </xf>
    <xf numFmtId="4" fontId="4" fillId="0" borderId="29" xfId="1" applyNumberFormat="1" applyFont="1" applyFill="1" applyBorder="1" applyAlignment="1">
      <alignment vertical="center"/>
    </xf>
    <xf numFmtId="0" fontId="5" fillId="5" borderId="43" xfId="1" applyFont="1" applyFill="1" applyBorder="1" applyAlignment="1">
      <alignment vertical="center"/>
    </xf>
    <xf numFmtId="0" fontId="3" fillId="5" borderId="16" xfId="1" applyFont="1" applyFill="1" applyBorder="1" applyAlignment="1">
      <alignment vertical="center"/>
    </xf>
    <xf numFmtId="0" fontId="3" fillId="5" borderId="44" xfId="1" applyFont="1" applyFill="1" applyBorder="1" applyAlignment="1">
      <alignment vertical="center"/>
    </xf>
    <xf numFmtId="0" fontId="3" fillId="5" borderId="45" xfId="1" applyFont="1" applyFill="1" applyBorder="1" applyAlignment="1">
      <alignment horizontal="center" vertical="center"/>
    </xf>
    <xf numFmtId="4" fontId="3" fillId="5" borderId="46" xfId="1" applyNumberFormat="1" applyFont="1" applyFill="1" applyBorder="1" applyAlignment="1">
      <alignment vertical="center"/>
    </xf>
    <xf numFmtId="0" fontId="6" fillId="6" borderId="47" xfId="1" applyFont="1" applyFill="1" applyBorder="1" applyAlignment="1">
      <alignment vertical="center"/>
    </xf>
    <xf numFmtId="0" fontId="7" fillId="6" borderId="48" xfId="1" applyFont="1" applyFill="1" applyBorder="1" applyAlignment="1">
      <alignment vertical="center"/>
    </xf>
    <xf numFmtId="0" fontId="7" fillId="6" borderId="48" xfId="1" applyFont="1" applyFill="1" applyBorder="1" applyAlignment="1">
      <alignment vertical="center" wrapText="1"/>
    </xf>
    <xf numFmtId="0" fontId="7" fillId="6" borderId="49" xfId="1" applyFont="1" applyFill="1" applyBorder="1" applyAlignment="1">
      <alignment horizontal="center" vertical="center"/>
    </xf>
    <xf numFmtId="4" fontId="7" fillId="6" borderId="50" xfId="1" applyNumberFormat="1" applyFont="1" applyFill="1" applyBorder="1" applyAlignment="1">
      <alignment vertical="center"/>
    </xf>
    <xf numFmtId="4" fontId="7" fillId="6" borderId="48" xfId="1" applyNumberFormat="1" applyFont="1" applyFill="1" applyBorder="1" applyAlignment="1">
      <alignment vertical="center"/>
    </xf>
    <xf numFmtId="4" fontId="7" fillId="6" borderId="49" xfId="1" applyNumberFormat="1" applyFont="1" applyFill="1" applyBorder="1" applyAlignment="1">
      <alignment vertical="center"/>
    </xf>
    <xf numFmtId="4" fontId="7" fillId="6" borderId="51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/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52" xfId="1" applyFont="1" applyFill="1" applyBorder="1" applyAlignment="1">
      <alignment vertical="center" wrapText="1"/>
    </xf>
    <xf numFmtId="0" fontId="7" fillId="0" borderId="52" xfId="1" applyFont="1" applyFill="1" applyBorder="1" applyAlignment="1">
      <alignment horizontal="center" vertical="center"/>
    </xf>
    <xf numFmtId="4" fontId="7" fillId="0" borderId="52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5" borderId="47" xfId="1" applyFont="1" applyFill="1" applyBorder="1" applyAlignment="1">
      <alignment vertical="center"/>
    </xf>
    <xf numFmtId="0" fontId="3" fillId="5" borderId="53" xfId="1" applyFont="1" applyFill="1" applyBorder="1" applyAlignment="1">
      <alignment horizontal="center" vertical="center"/>
    </xf>
    <xf numFmtId="4" fontId="3" fillId="5" borderId="50" xfId="1" applyNumberFormat="1" applyFont="1" applyFill="1" applyBorder="1" applyAlignment="1">
      <alignment vertical="center"/>
    </xf>
    <xf numFmtId="4" fontId="3" fillId="5" borderId="51" xfId="1" applyNumberFormat="1" applyFont="1" applyFill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3" borderId="47" xfId="1" applyFont="1" applyFill="1" applyBorder="1" applyAlignment="1">
      <alignment vertical="center"/>
    </xf>
    <xf numFmtId="0" fontId="3" fillId="3" borderId="48" xfId="1" applyFont="1" applyFill="1" applyBorder="1" applyAlignment="1">
      <alignment vertical="center"/>
    </xf>
    <xf numFmtId="4" fontId="3" fillId="3" borderId="50" xfId="1" applyNumberFormat="1" applyFont="1" applyFill="1" applyBorder="1" applyAlignment="1">
      <alignment vertical="center"/>
    </xf>
    <xf numFmtId="4" fontId="3" fillId="3" borderId="49" xfId="1" applyNumberFormat="1" applyFont="1" applyFill="1" applyBorder="1" applyAlignment="1">
      <alignment vertical="center"/>
    </xf>
    <xf numFmtId="4" fontId="3" fillId="3" borderId="51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Border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4" borderId="47" xfId="1" applyFont="1" applyFill="1" applyBorder="1" applyAlignment="1">
      <alignment vertical="center"/>
    </xf>
    <xf numFmtId="0" fontId="3" fillId="4" borderId="48" xfId="1" applyFont="1" applyFill="1" applyBorder="1" applyAlignment="1">
      <alignment vertical="center"/>
    </xf>
    <xf numFmtId="4" fontId="3" fillId="4" borderId="50" xfId="1" applyNumberFormat="1" applyFont="1" applyFill="1" applyBorder="1" applyAlignment="1">
      <alignment vertical="center"/>
    </xf>
    <xf numFmtId="4" fontId="3" fillId="4" borderId="51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4" fontId="5" fillId="0" borderId="26" xfId="1" applyNumberFormat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vertical="center"/>
    </xf>
    <xf numFmtId="0" fontId="3" fillId="5" borderId="55" xfId="0" applyFont="1" applyFill="1" applyBorder="1" applyAlignment="1">
      <alignment horizontal="center" vertical="center"/>
    </xf>
    <xf numFmtId="4" fontId="3" fillId="5" borderId="5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58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59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right" vertical="center"/>
    </xf>
    <xf numFmtId="4" fontId="11" fillId="0" borderId="59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60" xfId="0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center" vertical="center"/>
    </xf>
    <xf numFmtId="4" fontId="3" fillId="0" borderId="61" xfId="0" applyNumberFormat="1" applyFont="1" applyFill="1" applyBorder="1" applyAlignment="1">
      <alignment horizontal="right" vertical="center"/>
    </xf>
    <xf numFmtId="4" fontId="3" fillId="0" borderId="60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60" xfId="0" applyFont="1" applyBorder="1" applyAlignment="1">
      <alignment horizontal="right" vertical="center"/>
    </xf>
    <xf numFmtId="0" fontId="3" fillId="0" borderId="64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4" fontId="3" fillId="0" borderId="65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59" xfId="0" applyNumberFormat="1" applyFont="1" applyBorder="1" applyAlignment="1">
      <alignment horizontal="right" vertical="center"/>
    </xf>
    <xf numFmtId="4" fontId="3" fillId="0" borderId="61" xfId="0" applyNumberFormat="1" applyFont="1" applyBorder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5" borderId="67" xfId="0" applyFont="1" applyFill="1" applyBorder="1" applyAlignment="1">
      <alignment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/>
    </xf>
    <xf numFmtId="4" fontId="3" fillId="0" borderId="33" xfId="0" applyNumberFormat="1" applyFont="1" applyFill="1" applyBorder="1" applyAlignment="1">
      <alignment horizontal="right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vertical="center"/>
    </xf>
    <xf numFmtId="0" fontId="3" fillId="0" borderId="72" xfId="0" applyFont="1" applyFill="1" applyBorder="1" applyAlignment="1">
      <alignment horizontal="left" vertical="center"/>
    </xf>
    <xf numFmtId="4" fontId="3" fillId="0" borderId="73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4" fillId="0" borderId="62" xfId="1" applyFont="1" applyFill="1" applyBorder="1" applyAlignment="1">
      <alignment vertical="center"/>
    </xf>
    <xf numFmtId="0" fontId="5" fillId="0" borderId="28" xfId="1" applyFont="1" applyFill="1" applyBorder="1" applyAlignment="1">
      <alignment horizontal="center" vertical="center"/>
    </xf>
    <xf numFmtId="4" fontId="5" fillId="0" borderId="71" xfId="1" applyNumberFormat="1" applyFont="1" applyFill="1" applyBorder="1" applyAlignment="1">
      <alignment vertical="center"/>
    </xf>
    <xf numFmtId="4" fontId="5" fillId="0" borderId="60" xfId="1" applyNumberFormat="1" applyFont="1" applyBorder="1" applyAlignment="1">
      <alignment vertical="center"/>
    </xf>
    <xf numFmtId="4" fontId="5" fillId="0" borderId="41" xfId="1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41" xfId="0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3" fontId="3" fillId="0" borderId="5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60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/>
    </xf>
    <xf numFmtId="4" fontId="3" fillId="0" borderId="65" xfId="0" applyNumberFormat="1" applyFont="1" applyFill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3" fillId="0" borderId="76" xfId="0" applyFont="1" applyBorder="1" applyAlignment="1">
      <alignment horizontal="center" vertical="center"/>
    </xf>
    <xf numFmtId="4" fontId="3" fillId="0" borderId="77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78" xfId="0" applyFont="1" applyFill="1" applyBorder="1" applyAlignment="1">
      <alignment horizontal="left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4" fontId="5" fillId="0" borderId="0" xfId="1" applyNumberFormat="1" applyFont="1" applyBorder="1" applyAlignment="1">
      <alignment horizontal="center" vertical="center"/>
    </xf>
  </cellXfs>
  <cellStyles count="2">
    <cellStyle name="Normalno" xfId="0" builtinId="0"/>
    <cellStyle name="Obično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opLeftCell="A34" workbookViewId="0">
      <selection activeCell="E63" sqref="E63"/>
    </sheetView>
  </sheetViews>
  <sheetFormatPr defaultRowHeight="15" x14ac:dyDescent="0.2"/>
  <cols>
    <col min="1" max="1" width="3.7109375" style="164" customWidth="1"/>
    <col min="2" max="2" width="5" style="162" customWidth="1"/>
    <col min="3" max="3" width="65.28515625" style="155" customWidth="1"/>
    <col min="4" max="4" width="12.85546875" style="155" customWidth="1"/>
    <col min="5" max="5" width="18.7109375" style="155" customWidth="1"/>
    <col min="6" max="6" width="9.140625" style="155"/>
    <col min="7" max="7" width="11.5703125" style="155" customWidth="1"/>
    <col min="8" max="8" width="10" style="155" customWidth="1"/>
    <col min="9" max="10" width="9.140625" style="155"/>
    <col min="11" max="11" width="11.28515625" style="155" customWidth="1"/>
    <col min="12" max="16384" width="9.140625" style="155"/>
  </cols>
  <sheetData>
    <row r="1" spans="1:7" x14ac:dyDescent="0.2">
      <c r="A1" s="161" t="s">
        <v>149</v>
      </c>
      <c r="E1" s="163" t="s">
        <v>81</v>
      </c>
    </row>
    <row r="2" spans="1:7" x14ac:dyDescent="0.2">
      <c r="A2" s="161" t="s">
        <v>150</v>
      </c>
    </row>
    <row r="3" spans="1:7" ht="9.75" customHeight="1" x14ac:dyDescent="0.2">
      <c r="A3" s="161"/>
    </row>
    <row r="4" spans="1:7" ht="15.75" customHeight="1" x14ac:dyDescent="0.2">
      <c r="A4" s="269" t="s">
        <v>13</v>
      </c>
      <c r="B4" s="269"/>
      <c r="C4" s="269"/>
      <c r="D4" s="269"/>
      <c r="E4" s="269"/>
      <c r="F4" s="1"/>
    </row>
    <row r="5" spans="1:7" ht="18.75" customHeight="1" x14ac:dyDescent="0.2">
      <c r="A5" s="269" t="s">
        <v>207</v>
      </c>
      <c r="B5" s="269"/>
      <c r="C5" s="269"/>
      <c r="D5" s="269"/>
      <c r="E5" s="269"/>
      <c r="F5" s="1"/>
    </row>
    <row r="6" spans="1:7" ht="6.75" customHeight="1" thickBot="1" x14ac:dyDescent="0.25"/>
    <row r="7" spans="1:7" s="167" customFormat="1" ht="18.75" customHeight="1" thickTop="1" thickBot="1" x14ac:dyDescent="0.25">
      <c r="A7" s="160"/>
      <c r="B7" s="165"/>
      <c r="C7" s="213" t="s">
        <v>10</v>
      </c>
      <c r="D7" s="214" t="s">
        <v>5</v>
      </c>
      <c r="E7" s="215" t="s">
        <v>11</v>
      </c>
      <c r="F7" s="166"/>
    </row>
    <row r="8" spans="1:7" s="168" customFormat="1" ht="15" customHeight="1" thickBot="1" x14ac:dyDescent="0.25">
      <c r="A8" s="216" t="s">
        <v>0</v>
      </c>
      <c r="B8" s="170"/>
      <c r="C8" s="217" t="s">
        <v>17</v>
      </c>
      <c r="D8" s="172">
        <v>663</v>
      </c>
      <c r="E8" s="218"/>
      <c r="F8" s="166"/>
    </row>
    <row r="9" spans="1:7" s="168" customFormat="1" ht="15" customHeight="1" thickBot="1" x14ac:dyDescent="0.25">
      <c r="A9" s="223"/>
      <c r="B9" s="219" t="s">
        <v>6</v>
      </c>
      <c r="C9" s="220" t="s">
        <v>166</v>
      </c>
      <c r="D9" s="237" t="s">
        <v>181</v>
      </c>
      <c r="E9" s="225"/>
      <c r="F9" s="166"/>
    </row>
    <row r="10" spans="1:7" s="168" customFormat="1" ht="15" customHeight="1" thickBot="1" x14ac:dyDescent="0.25">
      <c r="A10" s="169" t="s">
        <v>1</v>
      </c>
      <c r="B10" s="170"/>
      <c r="C10" s="171" t="s">
        <v>172</v>
      </c>
      <c r="D10" s="172">
        <v>641</v>
      </c>
      <c r="E10" s="224">
        <v>1.29</v>
      </c>
      <c r="F10" s="166"/>
    </row>
    <row r="11" spans="1:7" s="168" customFormat="1" ht="15" customHeight="1" thickBot="1" x14ac:dyDescent="0.25">
      <c r="A11" s="258" t="s">
        <v>2</v>
      </c>
      <c r="B11" s="264"/>
      <c r="C11" s="222" t="s">
        <v>98</v>
      </c>
      <c r="D11" s="172">
        <v>652</v>
      </c>
      <c r="E11" s="218">
        <f>SUM(E12:E29)</f>
        <v>149545</v>
      </c>
      <c r="F11" s="166"/>
    </row>
    <row r="12" spans="1:7" s="167" customFormat="1" ht="15" customHeight="1" x14ac:dyDescent="0.2">
      <c r="A12" s="260"/>
      <c r="B12" s="261" t="s">
        <v>99</v>
      </c>
      <c r="C12" s="221" t="s">
        <v>206</v>
      </c>
      <c r="D12" s="173">
        <v>65264</v>
      </c>
      <c r="E12" s="174">
        <v>63100</v>
      </c>
      <c r="F12" s="166"/>
    </row>
    <row r="13" spans="1:7" s="167" customFormat="1" ht="15" customHeight="1" x14ac:dyDescent="0.2">
      <c r="A13" s="260"/>
      <c r="B13" s="261" t="s">
        <v>100</v>
      </c>
      <c r="C13" s="186" t="s">
        <v>225</v>
      </c>
      <c r="D13" s="175">
        <v>652642</v>
      </c>
      <c r="E13" s="176">
        <v>1488</v>
      </c>
      <c r="F13" s="166"/>
    </row>
    <row r="14" spans="1:7" s="167" customFormat="1" ht="15" customHeight="1" x14ac:dyDescent="0.2">
      <c r="A14" s="260"/>
      <c r="B14" s="261" t="s">
        <v>120</v>
      </c>
      <c r="C14" s="186" t="s">
        <v>224</v>
      </c>
      <c r="D14" s="175">
        <v>652646</v>
      </c>
      <c r="E14" s="176">
        <v>10105</v>
      </c>
      <c r="F14" s="166"/>
    </row>
    <row r="15" spans="1:7" s="167" customFormat="1" ht="12" customHeight="1" x14ac:dyDescent="0.2">
      <c r="A15" s="260"/>
      <c r="B15" s="261" t="s">
        <v>121</v>
      </c>
      <c r="C15" s="186" t="s">
        <v>145</v>
      </c>
      <c r="D15" s="175" t="s">
        <v>151</v>
      </c>
      <c r="E15" s="176"/>
      <c r="F15" s="166"/>
      <c r="G15" s="189"/>
    </row>
    <row r="16" spans="1:7" s="167" customFormat="1" ht="15" customHeight="1" x14ac:dyDescent="0.2">
      <c r="A16" s="260"/>
      <c r="B16" s="261" t="s">
        <v>122</v>
      </c>
      <c r="C16" s="188" t="s">
        <v>146</v>
      </c>
      <c r="D16" s="175">
        <v>652648</v>
      </c>
      <c r="E16" s="176">
        <v>7060</v>
      </c>
      <c r="F16" s="166"/>
      <c r="G16" s="190"/>
    </row>
    <row r="17" spans="1:7" s="167" customFormat="1" ht="15" customHeight="1" x14ac:dyDescent="0.2">
      <c r="A17" s="260"/>
      <c r="B17" s="261" t="s">
        <v>123</v>
      </c>
      <c r="C17" s="186" t="s">
        <v>169</v>
      </c>
      <c r="D17" s="175">
        <v>6526419</v>
      </c>
      <c r="E17" s="176">
        <v>11762</v>
      </c>
      <c r="F17" s="166"/>
      <c r="G17" s="189"/>
    </row>
    <row r="18" spans="1:7" s="167" customFormat="1" ht="11.25" customHeight="1" x14ac:dyDescent="0.2">
      <c r="A18" s="260"/>
      <c r="B18" s="261" t="s">
        <v>124</v>
      </c>
      <c r="C18" s="186" t="s">
        <v>147</v>
      </c>
      <c r="D18" s="175" t="s">
        <v>151</v>
      </c>
      <c r="E18" s="176"/>
      <c r="F18" s="166"/>
    </row>
    <row r="19" spans="1:7" s="167" customFormat="1" ht="15" customHeight="1" x14ac:dyDescent="0.2">
      <c r="A19" s="260"/>
      <c r="B19" s="261" t="s">
        <v>152</v>
      </c>
      <c r="C19" s="186" t="s">
        <v>148</v>
      </c>
      <c r="D19" s="175">
        <v>65264</v>
      </c>
      <c r="E19" s="176"/>
      <c r="F19" s="166"/>
    </row>
    <row r="20" spans="1:7" s="167" customFormat="1" ht="15" customHeight="1" x14ac:dyDescent="0.2">
      <c r="A20" s="260"/>
      <c r="B20" s="261" t="s">
        <v>154</v>
      </c>
      <c r="C20" s="186" t="s">
        <v>153</v>
      </c>
      <c r="D20" s="175">
        <v>65264</v>
      </c>
      <c r="E20" s="176"/>
      <c r="F20" s="166"/>
    </row>
    <row r="21" spans="1:7" s="167" customFormat="1" ht="15" customHeight="1" x14ac:dyDescent="0.2">
      <c r="A21" s="260"/>
      <c r="B21" s="261" t="s">
        <v>156</v>
      </c>
      <c r="C21" s="191" t="s">
        <v>155</v>
      </c>
      <c r="D21" s="192">
        <v>652645</v>
      </c>
      <c r="E21" s="193">
        <v>6335</v>
      </c>
      <c r="F21" s="166"/>
    </row>
    <row r="22" spans="1:7" s="167" customFormat="1" ht="15" customHeight="1" x14ac:dyDescent="0.2">
      <c r="A22" s="260"/>
      <c r="B22" s="261" t="s">
        <v>158</v>
      </c>
      <c r="C22" s="196" t="s">
        <v>157</v>
      </c>
      <c r="D22" s="192">
        <v>652644</v>
      </c>
      <c r="E22" s="194"/>
      <c r="F22" s="166"/>
    </row>
    <row r="23" spans="1:7" s="167" customFormat="1" ht="15" customHeight="1" x14ac:dyDescent="0.2">
      <c r="A23" s="260"/>
      <c r="B23" s="261" t="s">
        <v>160</v>
      </c>
      <c r="C23" s="197" t="s">
        <v>159</v>
      </c>
      <c r="D23" s="175">
        <v>6526401</v>
      </c>
      <c r="E23" s="195"/>
      <c r="F23" s="166"/>
    </row>
    <row r="24" spans="1:7" s="167" customFormat="1" ht="15" customHeight="1" x14ac:dyDescent="0.2">
      <c r="A24" s="260"/>
      <c r="B24" s="261" t="s">
        <v>161</v>
      </c>
      <c r="C24" s="191" t="s">
        <v>168</v>
      </c>
      <c r="D24" s="192">
        <v>6526412</v>
      </c>
      <c r="E24" s="194"/>
      <c r="F24" s="166"/>
    </row>
    <row r="25" spans="1:7" s="167" customFormat="1" ht="15" customHeight="1" x14ac:dyDescent="0.2">
      <c r="A25" s="260"/>
      <c r="B25" s="261" t="s">
        <v>167</v>
      </c>
      <c r="C25" s="197" t="s">
        <v>195</v>
      </c>
      <c r="D25" s="175">
        <v>6526418</v>
      </c>
      <c r="E25" s="195">
        <v>2100</v>
      </c>
      <c r="F25" s="166"/>
    </row>
    <row r="26" spans="1:7" s="167" customFormat="1" ht="15" customHeight="1" x14ac:dyDescent="0.2">
      <c r="A26" s="260"/>
      <c r="B26" s="261" t="s">
        <v>191</v>
      </c>
      <c r="C26" s="196" t="s">
        <v>170</v>
      </c>
      <c r="D26" s="192">
        <v>652649</v>
      </c>
      <c r="E26" s="194"/>
      <c r="F26" s="166"/>
    </row>
    <row r="27" spans="1:7" s="167" customFormat="1" ht="15" customHeight="1" x14ac:dyDescent="0.2">
      <c r="A27" s="260"/>
      <c r="B27" s="261" t="s">
        <v>210</v>
      </c>
      <c r="C27" s="191" t="s">
        <v>192</v>
      </c>
      <c r="D27" s="243">
        <v>652649</v>
      </c>
      <c r="E27" s="194">
        <v>3225</v>
      </c>
      <c r="F27" s="166"/>
    </row>
    <row r="28" spans="1:7" s="167" customFormat="1" ht="15" customHeight="1" x14ac:dyDescent="0.2">
      <c r="A28" s="260"/>
      <c r="B28" s="261" t="s">
        <v>226</v>
      </c>
      <c r="C28" s="191" t="s">
        <v>229</v>
      </c>
      <c r="D28" s="243">
        <v>652649</v>
      </c>
      <c r="E28" s="194">
        <v>2400</v>
      </c>
      <c r="F28" s="166"/>
    </row>
    <row r="29" spans="1:7" s="167" customFormat="1" ht="15" customHeight="1" x14ac:dyDescent="0.2">
      <c r="A29" s="260"/>
      <c r="B29" s="261" t="s">
        <v>228</v>
      </c>
      <c r="C29" s="186" t="s">
        <v>211</v>
      </c>
      <c r="D29" s="175">
        <v>652649</v>
      </c>
      <c r="E29" s="195">
        <v>41970</v>
      </c>
      <c r="F29" s="166"/>
    </row>
    <row r="30" spans="1:7" s="167" customFormat="1" ht="15.75" customHeight="1" thickBot="1" x14ac:dyDescent="0.25">
      <c r="A30" s="265" t="s">
        <v>3</v>
      </c>
      <c r="B30" s="266"/>
      <c r="C30" s="244" t="s">
        <v>101</v>
      </c>
      <c r="D30" s="250">
        <v>6632</v>
      </c>
      <c r="E30" s="245">
        <v>4000</v>
      </c>
      <c r="F30" s="166"/>
    </row>
    <row r="31" spans="1:7" s="168" customFormat="1" ht="15" customHeight="1" thickBot="1" x14ac:dyDescent="0.25">
      <c r="A31" s="258" t="s">
        <v>4</v>
      </c>
      <c r="B31" s="259"/>
      <c r="C31" s="236" t="s">
        <v>15</v>
      </c>
      <c r="D31" s="172">
        <v>636</v>
      </c>
      <c r="E31" s="218">
        <f>SUM(E32:E34)</f>
        <v>5896837.6600000001</v>
      </c>
      <c r="F31" s="166"/>
    </row>
    <row r="32" spans="1:7" s="168" customFormat="1" ht="15" customHeight="1" x14ac:dyDescent="0.2">
      <c r="A32" s="260"/>
      <c r="B32" s="261" t="s">
        <v>102</v>
      </c>
      <c r="C32" s="198" t="s">
        <v>104</v>
      </c>
      <c r="D32" s="173">
        <v>6361</v>
      </c>
      <c r="E32" s="174">
        <v>5722995.2800000003</v>
      </c>
      <c r="F32" s="166"/>
    </row>
    <row r="33" spans="1:6" s="167" customFormat="1" ht="15" customHeight="1" x14ac:dyDescent="0.2">
      <c r="A33" s="256"/>
      <c r="B33" s="163" t="s">
        <v>103</v>
      </c>
      <c r="C33" s="235" t="s">
        <v>212</v>
      </c>
      <c r="D33" s="212">
        <v>6361</v>
      </c>
      <c r="E33" s="211">
        <v>7200</v>
      </c>
      <c r="F33" s="166"/>
    </row>
    <row r="34" spans="1:6" s="167" customFormat="1" ht="15" customHeight="1" thickBot="1" x14ac:dyDescent="0.25">
      <c r="A34" s="262"/>
      <c r="B34" s="263" t="s">
        <v>188</v>
      </c>
      <c r="C34" s="199" t="s">
        <v>105</v>
      </c>
      <c r="D34" s="212">
        <v>6361.6361999999999</v>
      </c>
      <c r="E34" s="239">
        <v>166642.38</v>
      </c>
      <c r="F34" s="166"/>
    </row>
    <row r="35" spans="1:6" ht="15" customHeight="1" thickBot="1" x14ac:dyDescent="0.25">
      <c r="A35" s="253" t="s">
        <v>57</v>
      </c>
      <c r="B35" s="204"/>
      <c r="C35" s="236" t="s">
        <v>16</v>
      </c>
      <c r="D35" s="240"/>
      <c r="E35" s="241">
        <f>SUM(E36:E45)</f>
        <v>677973.26</v>
      </c>
      <c r="F35" s="162"/>
    </row>
    <row r="36" spans="1:6" s="1" customFormat="1" ht="15" customHeight="1" x14ac:dyDescent="0.2">
      <c r="A36" s="256"/>
      <c r="B36" s="163" t="s">
        <v>106</v>
      </c>
      <c r="C36" s="198" t="s">
        <v>108</v>
      </c>
      <c r="D36" s="178">
        <v>6711112</v>
      </c>
      <c r="E36" s="179">
        <v>157121.68</v>
      </c>
      <c r="F36" s="238"/>
    </row>
    <row r="37" spans="1:6" ht="15" customHeight="1" x14ac:dyDescent="0.2">
      <c r="A37" s="256"/>
      <c r="B37" s="163" t="s">
        <v>107</v>
      </c>
      <c r="C37" s="177" t="s">
        <v>109</v>
      </c>
      <c r="D37" s="208">
        <v>6711111</v>
      </c>
      <c r="E37" s="210">
        <v>348676</v>
      </c>
      <c r="F37" s="162"/>
    </row>
    <row r="38" spans="1:6" ht="12.75" customHeight="1" x14ac:dyDescent="0.2">
      <c r="A38" s="256"/>
      <c r="B38" s="163" t="s">
        <v>112</v>
      </c>
      <c r="C38" s="177" t="s">
        <v>110</v>
      </c>
      <c r="D38" s="163" t="s">
        <v>151</v>
      </c>
      <c r="E38" s="180"/>
      <c r="F38" s="162"/>
    </row>
    <row r="39" spans="1:6" ht="15" customHeight="1" x14ac:dyDescent="0.2">
      <c r="A39" s="256"/>
      <c r="B39" s="163" t="s">
        <v>113</v>
      </c>
      <c r="C39" s="177" t="s">
        <v>198</v>
      </c>
      <c r="D39" s="208">
        <v>6711116</v>
      </c>
      <c r="E39" s="210">
        <v>3933.03</v>
      </c>
      <c r="F39" s="162"/>
    </row>
    <row r="40" spans="1:6" ht="12.75" customHeight="1" x14ac:dyDescent="0.2">
      <c r="A40" s="256"/>
      <c r="B40" s="163" t="s">
        <v>114</v>
      </c>
      <c r="C40" s="181" t="s">
        <v>111</v>
      </c>
      <c r="D40" s="208">
        <v>6711113</v>
      </c>
      <c r="E40" s="210">
        <v>95992</v>
      </c>
      <c r="F40" s="162"/>
    </row>
    <row r="41" spans="1:6" ht="23.25" customHeight="1" x14ac:dyDescent="0.2">
      <c r="A41" s="256"/>
      <c r="B41" s="163" t="s">
        <v>115</v>
      </c>
      <c r="C41" s="177" t="s">
        <v>199</v>
      </c>
      <c r="D41" s="208">
        <v>6711114</v>
      </c>
      <c r="E41" s="210">
        <v>9600</v>
      </c>
      <c r="F41" s="162"/>
    </row>
    <row r="42" spans="1:6" ht="15" customHeight="1" x14ac:dyDescent="0.2">
      <c r="A42" s="256"/>
      <c r="B42" s="163" t="s">
        <v>116</v>
      </c>
      <c r="C42" s="199" t="s">
        <v>117</v>
      </c>
      <c r="D42" s="212">
        <v>671114</v>
      </c>
      <c r="E42" s="211"/>
      <c r="F42" s="162"/>
    </row>
    <row r="43" spans="1:6" ht="15" customHeight="1" x14ac:dyDescent="0.2">
      <c r="A43" s="256"/>
      <c r="B43" s="163" t="s">
        <v>184</v>
      </c>
      <c r="C43" s="181" t="s">
        <v>200</v>
      </c>
      <c r="D43" s="208">
        <v>638121</v>
      </c>
      <c r="E43" s="209">
        <v>60950.55</v>
      </c>
      <c r="F43" s="162"/>
    </row>
    <row r="44" spans="1:6" ht="31.5" customHeight="1" x14ac:dyDescent="0.2">
      <c r="A44" s="249"/>
      <c r="B44" s="257" t="s">
        <v>182</v>
      </c>
      <c r="C44" s="177" t="s">
        <v>183</v>
      </c>
      <c r="D44" s="208">
        <v>6711114</v>
      </c>
      <c r="E44" s="209">
        <v>1700</v>
      </c>
      <c r="F44" s="162"/>
    </row>
    <row r="45" spans="1:6" ht="15" customHeight="1" x14ac:dyDescent="0.2">
      <c r="A45" s="249"/>
      <c r="B45" s="257" t="s">
        <v>201</v>
      </c>
      <c r="C45" s="177" t="s">
        <v>202</v>
      </c>
      <c r="D45" s="208">
        <v>638121</v>
      </c>
      <c r="E45" s="209"/>
      <c r="F45" s="162"/>
    </row>
    <row r="46" spans="1:6" ht="15" customHeight="1" thickBot="1" x14ac:dyDescent="0.25">
      <c r="A46" s="253" t="s">
        <v>118</v>
      </c>
      <c r="B46" s="254"/>
      <c r="C46" s="200" t="s">
        <v>177</v>
      </c>
      <c r="D46" s="201"/>
      <c r="E46" s="202">
        <f>SUM(E47:E50)</f>
        <v>175761.7</v>
      </c>
      <c r="F46" s="162"/>
    </row>
    <row r="47" spans="1:6" s="1" customFormat="1" ht="15" customHeight="1" x14ac:dyDescent="0.2">
      <c r="A47" s="256"/>
      <c r="B47" s="163" t="s">
        <v>119</v>
      </c>
      <c r="C47" s="198" t="s">
        <v>178</v>
      </c>
      <c r="D47" s="178">
        <v>63613</v>
      </c>
      <c r="E47" s="179"/>
      <c r="F47" s="238"/>
    </row>
    <row r="48" spans="1:6" ht="15" customHeight="1" x14ac:dyDescent="0.2">
      <c r="A48" s="256"/>
      <c r="B48" s="163" t="s">
        <v>179</v>
      </c>
      <c r="C48" s="198" t="s">
        <v>216</v>
      </c>
      <c r="D48" s="178">
        <v>636132</v>
      </c>
      <c r="E48" s="179">
        <v>25200</v>
      </c>
      <c r="F48" s="162"/>
    </row>
    <row r="49" spans="1:7" ht="15" customHeight="1" x14ac:dyDescent="0.2">
      <c r="A49" s="256"/>
      <c r="B49" s="163" t="s">
        <v>180</v>
      </c>
      <c r="C49" s="198" t="s">
        <v>203</v>
      </c>
      <c r="D49" s="178">
        <v>636132</v>
      </c>
      <c r="E49" s="179">
        <v>149620</v>
      </c>
      <c r="F49" s="162"/>
    </row>
    <row r="50" spans="1:7" s="1" customFormat="1" ht="15" customHeight="1" x14ac:dyDescent="0.2">
      <c r="A50" s="256"/>
      <c r="B50" s="163" t="s">
        <v>187</v>
      </c>
      <c r="C50" s="198" t="s">
        <v>204</v>
      </c>
      <c r="D50" s="178">
        <v>63613.636229999996</v>
      </c>
      <c r="E50" s="179">
        <v>941.7</v>
      </c>
      <c r="F50" s="238"/>
      <c r="G50" s="242"/>
    </row>
    <row r="51" spans="1:7" ht="15" customHeight="1" x14ac:dyDescent="0.2">
      <c r="A51" s="253" t="s">
        <v>185</v>
      </c>
      <c r="B51" s="254"/>
      <c r="C51" s="252" t="s">
        <v>186</v>
      </c>
      <c r="D51" s="251"/>
      <c r="E51" s="255">
        <f>SUM(E52:E55)</f>
        <v>97173.790000000008</v>
      </c>
      <c r="F51" s="162"/>
    </row>
    <row r="52" spans="1:7" ht="15" customHeight="1" x14ac:dyDescent="0.2">
      <c r="A52" s="256"/>
      <c r="B52" s="163" t="s">
        <v>163</v>
      </c>
      <c r="C52" s="256" t="s">
        <v>217</v>
      </c>
      <c r="D52" s="208">
        <v>636133</v>
      </c>
      <c r="E52" s="209">
        <v>19200</v>
      </c>
      <c r="F52" s="162"/>
    </row>
    <row r="53" spans="1:7" ht="15" customHeight="1" x14ac:dyDescent="0.2">
      <c r="A53" s="256"/>
      <c r="B53" s="163" t="s">
        <v>215</v>
      </c>
      <c r="C53" s="256" t="s">
        <v>218</v>
      </c>
      <c r="D53" s="208">
        <v>636133</v>
      </c>
      <c r="E53" s="209">
        <v>38900</v>
      </c>
      <c r="F53" s="162"/>
    </row>
    <row r="54" spans="1:7" ht="15" customHeight="1" x14ac:dyDescent="0.2">
      <c r="A54" s="256"/>
      <c r="B54" s="163" t="s">
        <v>214</v>
      </c>
      <c r="C54" s="267" t="s">
        <v>221</v>
      </c>
      <c r="D54" s="178">
        <v>63623</v>
      </c>
      <c r="E54" s="268">
        <v>33301.79</v>
      </c>
      <c r="F54" s="162"/>
    </row>
    <row r="55" spans="1:7" ht="15" customHeight="1" thickBot="1" x14ac:dyDescent="0.25">
      <c r="A55" s="256"/>
      <c r="B55" s="163" t="s">
        <v>220</v>
      </c>
      <c r="C55" s="267" t="s">
        <v>219</v>
      </c>
      <c r="D55" s="178">
        <v>636133</v>
      </c>
      <c r="E55" s="179">
        <v>5772</v>
      </c>
      <c r="F55" s="162"/>
    </row>
    <row r="56" spans="1:7" ht="15" customHeight="1" x14ac:dyDescent="0.2">
      <c r="A56" s="203">
        <v>9</v>
      </c>
      <c r="B56" s="204"/>
      <c r="C56" s="205" t="s">
        <v>162</v>
      </c>
      <c r="D56" s="206"/>
      <c r="E56" s="207">
        <f>SUM(E57:E64)</f>
        <v>424787.70999999996</v>
      </c>
      <c r="F56" s="162"/>
    </row>
    <row r="57" spans="1:7" ht="15" customHeight="1" x14ac:dyDescent="0.2">
      <c r="A57" s="247"/>
      <c r="B57" s="163" t="s">
        <v>174</v>
      </c>
      <c r="C57" s="246" t="s">
        <v>164</v>
      </c>
      <c r="D57" s="208" t="s">
        <v>189</v>
      </c>
      <c r="E57" s="209">
        <v>251737.74</v>
      </c>
      <c r="F57" s="162"/>
    </row>
    <row r="58" spans="1:7" ht="15" customHeight="1" x14ac:dyDescent="0.2">
      <c r="A58" s="247"/>
      <c r="B58" s="163" t="s">
        <v>175</v>
      </c>
      <c r="C58" s="246" t="s">
        <v>223</v>
      </c>
      <c r="D58" s="208">
        <v>638141</v>
      </c>
      <c r="E58" s="209">
        <v>113229.72</v>
      </c>
      <c r="F58" s="162"/>
    </row>
    <row r="59" spans="1:7" ht="10.5" customHeight="1" x14ac:dyDescent="0.2">
      <c r="A59" s="247"/>
      <c r="B59" s="163" t="s">
        <v>176</v>
      </c>
      <c r="C59" s="246" t="s">
        <v>171</v>
      </c>
      <c r="D59" s="208">
        <v>638114</v>
      </c>
      <c r="E59" s="248">
        <v>12225.45</v>
      </c>
      <c r="F59" s="162"/>
    </row>
    <row r="60" spans="1:7" ht="10.5" customHeight="1" x14ac:dyDescent="0.2">
      <c r="A60" s="247"/>
      <c r="B60" s="163" t="s">
        <v>190</v>
      </c>
      <c r="C60" s="246" t="s">
        <v>205</v>
      </c>
      <c r="D60" s="208">
        <v>638121</v>
      </c>
      <c r="E60" s="209">
        <v>10442.299999999999</v>
      </c>
      <c r="F60" s="162"/>
    </row>
    <row r="61" spans="1:7" ht="10.5" customHeight="1" x14ac:dyDescent="0.2">
      <c r="A61" s="247"/>
      <c r="B61" s="163" t="s">
        <v>193</v>
      </c>
      <c r="C61" s="246" t="s">
        <v>227</v>
      </c>
      <c r="D61" s="208">
        <v>6631</v>
      </c>
      <c r="E61" s="209">
        <v>20120</v>
      </c>
      <c r="F61" s="162"/>
    </row>
    <row r="62" spans="1:7" ht="10.5" customHeight="1" x14ac:dyDescent="0.2">
      <c r="A62" s="247"/>
      <c r="B62" s="163" t="s">
        <v>196</v>
      </c>
      <c r="C62" s="246" t="s">
        <v>197</v>
      </c>
      <c r="D62" s="208">
        <v>661510</v>
      </c>
      <c r="E62" s="209">
        <v>10645</v>
      </c>
      <c r="F62" s="162"/>
    </row>
    <row r="63" spans="1:7" ht="10.5" customHeight="1" x14ac:dyDescent="0.2">
      <c r="A63" s="247"/>
      <c r="B63" s="163" t="s">
        <v>213</v>
      </c>
      <c r="C63" s="177" t="s">
        <v>194</v>
      </c>
      <c r="D63" s="208">
        <v>661511</v>
      </c>
      <c r="E63" s="209">
        <v>6087.5</v>
      </c>
      <c r="F63" s="162"/>
    </row>
    <row r="64" spans="1:7" ht="10.5" customHeight="1" x14ac:dyDescent="0.2">
      <c r="A64" s="247"/>
      <c r="B64" s="163" t="s">
        <v>222</v>
      </c>
      <c r="C64" s="177" t="s">
        <v>162</v>
      </c>
      <c r="D64" s="251">
        <v>63613</v>
      </c>
      <c r="E64" s="209">
        <v>300</v>
      </c>
      <c r="F64" s="162"/>
    </row>
    <row r="65" spans="1:6" s="1" customFormat="1" ht="15" customHeight="1" thickBot="1" x14ac:dyDescent="0.25">
      <c r="A65" s="160"/>
      <c r="B65" s="156"/>
      <c r="C65" s="157" t="s">
        <v>144</v>
      </c>
      <c r="D65" s="158"/>
      <c r="E65" s="159">
        <f>E8+E10+E11+E30+E31+E35+E46+E51+E56</f>
        <v>7426080.4100000001</v>
      </c>
      <c r="F65" s="238"/>
    </row>
    <row r="66" spans="1:6" s="1" customFormat="1" ht="9" customHeight="1" thickTop="1" x14ac:dyDescent="0.2">
      <c r="A66" s="164"/>
      <c r="B66" s="162"/>
      <c r="C66" s="155"/>
      <c r="D66" s="155"/>
      <c r="E66" s="155"/>
      <c r="F66" s="234"/>
    </row>
    <row r="67" spans="1:6" s="1" customFormat="1" ht="15" customHeight="1" x14ac:dyDescent="0.2">
      <c r="A67" s="182" t="s">
        <v>80</v>
      </c>
      <c r="B67" s="183"/>
      <c r="C67" s="184"/>
      <c r="D67" s="184"/>
      <c r="E67" s="184"/>
    </row>
    <row r="68" spans="1:6" ht="12.75" customHeight="1" x14ac:dyDescent="0.2">
      <c r="A68" s="231" t="s">
        <v>131</v>
      </c>
      <c r="B68" s="232"/>
      <c r="C68" s="233"/>
      <c r="D68" s="231"/>
      <c r="E68" s="231"/>
    </row>
    <row r="69" spans="1:6" x14ac:dyDescent="0.2">
      <c r="A69" s="184" t="s">
        <v>130</v>
      </c>
      <c r="B69" s="183"/>
      <c r="D69" s="184"/>
      <c r="E69" s="184"/>
    </row>
    <row r="70" spans="1:6" x14ac:dyDescent="0.2">
      <c r="B70" s="183"/>
      <c r="C70" s="184"/>
      <c r="D70" s="270" t="s">
        <v>14</v>
      </c>
      <c r="E70" s="270"/>
    </row>
    <row r="71" spans="1:6" x14ac:dyDescent="0.2">
      <c r="A71" s="184" t="s">
        <v>208</v>
      </c>
      <c r="B71" s="184"/>
      <c r="D71" s="270" t="s">
        <v>97</v>
      </c>
      <c r="E71" s="270"/>
    </row>
    <row r="72" spans="1:6" x14ac:dyDescent="0.2">
      <c r="A72" s="185" t="s">
        <v>96</v>
      </c>
      <c r="C72" s="183"/>
    </row>
    <row r="74" spans="1:6" ht="12.75" customHeight="1" x14ac:dyDescent="0.2"/>
  </sheetData>
  <mergeCells count="4">
    <mergeCell ref="A4:E4"/>
    <mergeCell ref="D70:E70"/>
    <mergeCell ref="A5:E5"/>
    <mergeCell ref="D71:E71"/>
  </mergeCells>
  <phoneticPr fontId="1" type="noConversion"/>
  <pageMargins left="0.74803149606299213" right="0.74803149606299213" top="0.98425196850393704" bottom="0.75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77"/>
  <sheetViews>
    <sheetView tabSelected="1" workbookViewId="0">
      <selection activeCell="M62" sqref="M62"/>
    </sheetView>
  </sheetViews>
  <sheetFormatPr defaultRowHeight="12.75" x14ac:dyDescent="0.2"/>
  <cols>
    <col min="1" max="1" width="2.42578125" style="3" customWidth="1"/>
    <col min="2" max="2" width="5.5703125" style="3" customWidth="1"/>
    <col min="3" max="3" width="51.28515625" style="3" customWidth="1"/>
    <col min="4" max="4" width="8" style="3" customWidth="1"/>
    <col min="5" max="7" width="13.5703125" style="3" customWidth="1"/>
    <col min="8" max="8" width="13.5703125" style="5" customWidth="1"/>
    <col min="9" max="9" width="13.5703125" style="3" customWidth="1"/>
    <col min="10" max="16384" width="9.140625" style="3"/>
  </cols>
  <sheetData>
    <row r="1" spans="1:256" s="6" customFormat="1" x14ac:dyDescent="0.2">
      <c r="A1" s="2" t="s">
        <v>149</v>
      </c>
      <c r="B1" s="3"/>
      <c r="C1" s="3"/>
      <c r="D1" s="3"/>
      <c r="E1" s="3"/>
      <c r="F1" s="3"/>
      <c r="G1" s="3"/>
      <c r="H1" s="5"/>
      <c r="I1" s="4" t="s">
        <v>94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6" customFormat="1" x14ac:dyDescent="0.2">
      <c r="A2" s="2" t="s">
        <v>150</v>
      </c>
      <c r="B2" s="3"/>
      <c r="C2" s="3"/>
      <c r="D2" s="3"/>
      <c r="E2" s="3"/>
      <c r="F2" s="3"/>
      <c r="G2" s="3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6" customFormat="1" x14ac:dyDescent="0.2">
      <c r="A3" s="2"/>
      <c r="B3" s="3"/>
      <c r="C3" s="3"/>
      <c r="D3" s="3"/>
      <c r="E3" s="3"/>
      <c r="F3" s="3"/>
      <c r="G3" s="3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6" customFormat="1" ht="20.25" customHeight="1" x14ac:dyDescent="0.2">
      <c r="A4" s="3"/>
      <c r="B4" s="7"/>
      <c r="C4" s="271" t="s">
        <v>209</v>
      </c>
      <c r="D4" s="272"/>
      <c r="E4" s="272"/>
      <c r="F4" s="272"/>
      <c r="G4" s="272"/>
      <c r="H4" s="272"/>
      <c r="I4" s="27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6" customFormat="1" ht="13.5" thickBot="1" x14ac:dyDescent="0.25">
      <c r="A5" s="3"/>
      <c r="B5" s="3"/>
      <c r="C5" s="3"/>
      <c r="D5" s="3"/>
      <c r="E5" s="3"/>
      <c r="F5" s="3"/>
      <c r="G5" s="3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6" customFormat="1" ht="27" thickTop="1" thickBot="1" x14ac:dyDescent="0.25">
      <c r="A6" s="8"/>
      <c r="B6" s="9"/>
      <c r="C6" s="10" t="s">
        <v>54</v>
      </c>
      <c r="D6" s="11" t="s">
        <v>5</v>
      </c>
      <c r="E6" s="12" t="s">
        <v>67</v>
      </c>
      <c r="F6" s="13" t="s">
        <v>68</v>
      </c>
      <c r="G6" s="13" t="s">
        <v>69</v>
      </c>
      <c r="H6" s="14" t="s">
        <v>70</v>
      </c>
      <c r="I6" s="15" t="s">
        <v>71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6" customFormat="1" ht="13.5" thickTop="1" x14ac:dyDescent="0.2">
      <c r="A7" s="16" t="s">
        <v>50</v>
      </c>
      <c r="B7" s="17"/>
      <c r="C7" s="18" t="s">
        <v>138</v>
      </c>
      <c r="D7" s="19">
        <v>3</v>
      </c>
      <c r="E7" s="20">
        <f>E8+E14+E44+E45</f>
        <v>678155.05</v>
      </c>
      <c r="F7" s="20">
        <f>F8+F14+F44+F45</f>
        <v>5768968.330000001</v>
      </c>
      <c r="G7" s="20">
        <f>G8+G14+G44+G45</f>
        <v>9174.2300000000014</v>
      </c>
      <c r="H7" s="20">
        <f>H8+H14+H44+H45</f>
        <v>483224.13999999996</v>
      </c>
      <c r="I7" s="21">
        <f>SUM(E7:H7)</f>
        <v>6939521.7500000009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6" customFormat="1" x14ac:dyDescent="0.2">
      <c r="A8" s="22" t="s">
        <v>0</v>
      </c>
      <c r="B8" s="23"/>
      <c r="C8" s="24" t="s">
        <v>140</v>
      </c>
      <c r="D8" s="25">
        <v>31</v>
      </c>
      <c r="E8" s="26">
        <f>SUM(E9:E13)</f>
        <v>78411.850000000006</v>
      </c>
      <c r="F8" s="27">
        <f>SUM(F9:F13)</f>
        <v>5570934.1500000004</v>
      </c>
      <c r="G8" s="28">
        <f>SUM(G9:G13)</f>
        <v>0</v>
      </c>
      <c r="H8" s="28">
        <f>SUM(H9:H13)</f>
        <v>65212.12</v>
      </c>
      <c r="I8" s="21">
        <f>SUM(E8:H8)</f>
        <v>5714558.1200000001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6" s="6" customFormat="1" x14ac:dyDescent="0.2">
      <c r="A9" s="29"/>
      <c r="B9" s="30" t="s">
        <v>6</v>
      </c>
      <c r="C9" s="31" t="s">
        <v>72</v>
      </c>
      <c r="D9" s="32"/>
      <c r="E9" s="33">
        <v>57950.080000000002</v>
      </c>
      <c r="F9" s="34">
        <v>4612425.7699999996</v>
      </c>
      <c r="G9" s="35"/>
      <c r="H9" s="34">
        <v>47993.23</v>
      </c>
      <c r="I9" s="21">
        <f t="shared" ref="I9:I54" si="0">SUM(E9:H9)</f>
        <v>4718369.08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6" customFormat="1" x14ac:dyDescent="0.2">
      <c r="A10" s="29"/>
      <c r="B10" s="30" t="s">
        <v>7</v>
      </c>
      <c r="C10" s="31" t="s">
        <v>84</v>
      </c>
      <c r="D10" s="32"/>
      <c r="E10" s="33"/>
      <c r="F10" s="34"/>
      <c r="G10" s="35"/>
      <c r="H10" s="34">
        <v>0</v>
      </c>
      <c r="I10" s="21">
        <f t="shared" si="0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6" customFormat="1" x14ac:dyDescent="0.2">
      <c r="A11" s="29"/>
      <c r="B11" s="30" t="s">
        <v>8</v>
      </c>
      <c r="C11" s="31" t="s">
        <v>73</v>
      </c>
      <c r="D11" s="32"/>
      <c r="E11" s="33"/>
      <c r="F11" s="34">
        <v>41609.17</v>
      </c>
      <c r="G11" s="36"/>
      <c r="H11" s="34"/>
      <c r="I11" s="21">
        <f t="shared" si="0"/>
        <v>41609.17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s="6" customFormat="1" ht="25.5" x14ac:dyDescent="0.2">
      <c r="A12" s="29"/>
      <c r="B12" s="30" t="s">
        <v>55</v>
      </c>
      <c r="C12" s="37" t="s">
        <v>74</v>
      </c>
      <c r="D12" s="32"/>
      <c r="E12" s="33">
        <v>9540.34</v>
      </c>
      <c r="F12" s="34">
        <v>151282.48000000001</v>
      </c>
      <c r="G12" s="36"/>
      <c r="H12" s="34">
        <v>9300</v>
      </c>
      <c r="I12" s="21">
        <f t="shared" si="0"/>
        <v>170122.82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s="6" customFormat="1" ht="13.5" thickBot="1" x14ac:dyDescent="0.25">
      <c r="A13" s="38"/>
      <c r="B13" s="39" t="s">
        <v>95</v>
      </c>
      <c r="C13" s="40" t="s">
        <v>132</v>
      </c>
      <c r="D13" s="41"/>
      <c r="E13" s="42">
        <v>10921.43</v>
      </c>
      <c r="F13" s="43">
        <v>765616.73</v>
      </c>
      <c r="G13" s="44"/>
      <c r="H13" s="43">
        <v>7918.89</v>
      </c>
      <c r="I13" s="21">
        <f t="shared" si="0"/>
        <v>784457.05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6" customFormat="1" x14ac:dyDescent="0.2">
      <c r="A14" s="45" t="s">
        <v>1</v>
      </c>
      <c r="B14" s="46"/>
      <c r="C14" s="47" t="s">
        <v>141</v>
      </c>
      <c r="D14" s="48">
        <v>32</v>
      </c>
      <c r="E14" s="49">
        <f>E15+E20+E25+E37+E38</f>
        <v>592315.02</v>
      </c>
      <c r="F14" s="49">
        <f>F15+F20+F25+F37+F38</f>
        <v>187219.28</v>
      </c>
      <c r="G14" s="49">
        <f>G15+G20+G25+G37+G38</f>
        <v>9172.94</v>
      </c>
      <c r="H14" s="49">
        <f>H15+H20+H25+H37+H38</f>
        <v>378120.31999999995</v>
      </c>
      <c r="I14" s="21">
        <f>SUM(E14:H14)</f>
        <v>1166827.56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6" s="6" customFormat="1" x14ac:dyDescent="0.2">
      <c r="A15" s="50"/>
      <c r="B15" s="51" t="s">
        <v>18</v>
      </c>
      <c r="C15" s="52" t="s">
        <v>39</v>
      </c>
      <c r="D15" s="53">
        <v>321</v>
      </c>
      <c r="E15" s="54">
        <f>SUM(E16:E19)</f>
        <v>19903.060000000001</v>
      </c>
      <c r="F15" s="54">
        <f>SUM(F16:F19)</f>
        <v>153983</v>
      </c>
      <c r="G15" s="54">
        <f>SUM(G16:G19)</f>
        <v>0</v>
      </c>
      <c r="H15" s="54">
        <f>SUM(H16:H19)</f>
        <v>2208</v>
      </c>
      <c r="I15" s="21">
        <f t="shared" si="0"/>
        <v>176094.06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6" customFormat="1" x14ac:dyDescent="0.2">
      <c r="A16" s="45"/>
      <c r="B16" s="56" t="s">
        <v>23</v>
      </c>
      <c r="C16" s="57" t="s">
        <v>58</v>
      </c>
      <c r="D16" s="58"/>
      <c r="E16" s="33">
        <v>10935.8</v>
      </c>
      <c r="F16" s="34"/>
      <c r="G16" s="59"/>
      <c r="H16" s="34"/>
      <c r="I16" s="21">
        <f t="shared" si="0"/>
        <v>10935.8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6" customFormat="1" x14ac:dyDescent="0.2">
      <c r="A17" s="45"/>
      <c r="B17" s="56" t="s">
        <v>24</v>
      </c>
      <c r="C17" s="57" t="s">
        <v>44</v>
      </c>
      <c r="D17" s="58"/>
      <c r="E17" s="33">
        <v>707.2</v>
      </c>
      <c r="F17" s="34">
        <v>153983</v>
      </c>
      <c r="G17" s="59"/>
      <c r="H17" s="34">
        <v>2208</v>
      </c>
      <c r="I17" s="21">
        <f t="shared" si="0"/>
        <v>156898.20000000001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6" customFormat="1" x14ac:dyDescent="0.2">
      <c r="A18" s="45"/>
      <c r="B18" s="56" t="s">
        <v>25</v>
      </c>
      <c r="C18" s="57" t="s">
        <v>45</v>
      </c>
      <c r="D18" s="58"/>
      <c r="E18" s="33">
        <v>3925</v>
      </c>
      <c r="F18" s="34"/>
      <c r="G18" s="59"/>
      <c r="H18" s="34"/>
      <c r="I18" s="21">
        <f t="shared" si="0"/>
        <v>3925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s="6" customFormat="1" x14ac:dyDescent="0.2">
      <c r="A19" s="45"/>
      <c r="B19" s="187" t="s">
        <v>133</v>
      </c>
      <c r="C19" s="57" t="s">
        <v>134</v>
      </c>
      <c r="D19" s="58"/>
      <c r="E19" s="33">
        <v>4335.0600000000004</v>
      </c>
      <c r="F19" s="34"/>
      <c r="G19" s="59"/>
      <c r="H19" s="34"/>
      <c r="I19" s="21">
        <f t="shared" si="0"/>
        <v>4335.0600000000004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s="6" customFormat="1" x14ac:dyDescent="0.2">
      <c r="A20" s="60"/>
      <c r="B20" s="61" t="s">
        <v>19</v>
      </c>
      <c r="C20" s="52" t="s">
        <v>22</v>
      </c>
      <c r="D20" s="53">
        <v>322</v>
      </c>
      <c r="E20" s="62">
        <f>SUM(E21:E24)</f>
        <v>285652.73000000004</v>
      </c>
      <c r="F20" s="62">
        <f>SUM(F21:F24)</f>
        <v>0</v>
      </c>
      <c r="G20" s="62">
        <f>SUM(G21:G24)</f>
        <v>9172.94</v>
      </c>
      <c r="H20" s="62">
        <f>SUM(H21:H24)</f>
        <v>305407.63999999996</v>
      </c>
      <c r="I20" s="21">
        <f t="shared" si="0"/>
        <v>600233.31000000006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s="6" customFormat="1" x14ac:dyDescent="0.2">
      <c r="A21" s="63"/>
      <c r="B21" s="64" t="s">
        <v>30</v>
      </c>
      <c r="C21" s="57" t="s">
        <v>27</v>
      </c>
      <c r="D21" s="58"/>
      <c r="E21" s="33">
        <v>86297.86</v>
      </c>
      <c r="F21" s="34"/>
      <c r="G21" s="59">
        <v>9172.94</v>
      </c>
      <c r="H21" s="34">
        <v>302445.48</v>
      </c>
      <c r="I21" s="21">
        <f t="shared" si="0"/>
        <v>397916.27999999997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s="6" customFormat="1" x14ac:dyDescent="0.2">
      <c r="A22" s="63"/>
      <c r="B22" s="64" t="s">
        <v>31</v>
      </c>
      <c r="C22" s="57" t="s">
        <v>26</v>
      </c>
      <c r="D22" s="58"/>
      <c r="E22" s="33">
        <v>153533.59</v>
      </c>
      <c r="F22" s="34"/>
      <c r="G22" s="59"/>
      <c r="H22" s="34"/>
      <c r="I22" s="21">
        <f t="shared" si="0"/>
        <v>153533.59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6" customFormat="1" x14ac:dyDescent="0.2">
      <c r="A23" s="63"/>
      <c r="B23" s="64" t="s">
        <v>32</v>
      </c>
      <c r="C23" s="57" t="s">
        <v>75</v>
      </c>
      <c r="D23" s="58"/>
      <c r="E23" s="33">
        <v>41096.629999999997</v>
      </c>
      <c r="F23" s="34"/>
      <c r="G23" s="59"/>
      <c r="H23" s="34">
        <v>2962.16</v>
      </c>
      <c r="I23" s="21">
        <f t="shared" si="0"/>
        <v>44058.789999999994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6" customFormat="1" x14ac:dyDescent="0.2">
      <c r="A24" s="63"/>
      <c r="B24" s="65" t="s">
        <v>33</v>
      </c>
      <c r="C24" s="57" t="s">
        <v>28</v>
      </c>
      <c r="D24" s="58"/>
      <c r="E24" s="33">
        <v>4724.6499999999996</v>
      </c>
      <c r="F24" s="34"/>
      <c r="G24" s="59"/>
      <c r="H24" s="34"/>
      <c r="I24" s="21">
        <f t="shared" si="0"/>
        <v>4724.6499999999996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s="6" customFormat="1" x14ac:dyDescent="0.2">
      <c r="A25" s="50"/>
      <c r="B25" s="66" t="s">
        <v>20</v>
      </c>
      <c r="C25" s="52" t="s">
        <v>29</v>
      </c>
      <c r="D25" s="53">
        <v>323</v>
      </c>
      <c r="E25" s="62">
        <f>SUM(E26:E36)</f>
        <v>267055.70999999996</v>
      </c>
      <c r="F25" s="62">
        <f>SUM(F26:F36)</f>
        <v>4395</v>
      </c>
      <c r="G25" s="62">
        <f>SUM(G26:G36)</f>
        <v>0</v>
      </c>
      <c r="H25" s="62">
        <f>SUM(H26:H36)</f>
        <v>0</v>
      </c>
      <c r="I25" s="21">
        <f t="shared" si="0"/>
        <v>271450.70999999996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s="6" customFormat="1" x14ac:dyDescent="0.2">
      <c r="A26" s="67"/>
      <c r="B26" s="64" t="s">
        <v>40</v>
      </c>
      <c r="C26" s="57" t="s">
        <v>36</v>
      </c>
      <c r="D26" s="58"/>
      <c r="E26" s="33">
        <v>9989.6299999999992</v>
      </c>
      <c r="F26" s="34"/>
      <c r="G26" s="59"/>
      <c r="H26" s="34"/>
      <c r="I26" s="21">
        <f t="shared" si="0"/>
        <v>9989.6299999999992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s="6" customFormat="1" x14ac:dyDescent="0.2">
      <c r="A27" s="67"/>
      <c r="B27" s="64" t="s">
        <v>41</v>
      </c>
      <c r="C27" s="57" t="s">
        <v>34</v>
      </c>
      <c r="D27" s="58"/>
      <c r="E27" s="33">
        <v>162920.57999999999</v>
      </c>
      <c r="F27" s="34"/>
      <c r="G27" s="59"/>
      <c r="H27" s="34"/>
      <c r="I27" s="21">
        <f t="shared" si="0"/>
        <v>162920.57999999999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6" customFormat="1" x14ac:dyDescent="0.2">
      <c r="A28" s="67"/>
      <c r="B28" s="64" t="s">
        <v>42</v>
      </c>
      <c r="C28" s="57" t="s">
        <v>37</v>
      </c>
      <c r="D28" s="58"/>
      <c r="E28" s="33">
        <v>2935</v>
      </c>
      <c r="F28" s="34"/>
      <c r="G28" s="59"/>
      <c r="H28" s="34"/>
      <c r="I28" s="21">
        <f t="shared" si="0"/>
        <v>2935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s="6" customFormat="1" x14ac:dyDescent="0.2">
      <c r="A29" s="67"/>
      <c r="B29" s="64" t="s">
        <v>43</v>
      </c>
      <c r="C29" s="57" t="s">
        <v>35</v>
      </c>
      <c r="D29" s="58"/>
      <c r="E29" s="33">
        <v>30206.639999999999</v>
      </c>
      <c r="F29" s="34"/>
      <c r="G29" s="59"/>
      <c r="H29" s="34"/>
      <c r="I29" s="21">
        <f t="shared" si="0"/>
        <v>30206.639999999999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s="6" customFormat="1" x14ac:dyDescent="0.2">
      <c r="A30" s="67"/>
      <c r="B30" s="64" t="s">
        <v>76</v>
      </c>
      <c r="C30" s="57" t="s">
        <v>51</v>
      </c>
      <c r="D30" s="58"/>
      <c r="E30" s="33"/>
      <c r="F30" s="34"/>
      <c r="G30" s="59"/>
      <c r="H30" s="34"/>
      <c r="I30" s="21">
        <f t="shared" si="0"/>
        <v>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s="6" customFormat="1" x14ac:dyDescent="0.2">
      <c r="A31" s="67"/>
      <c r="B31" s="64" t="s">
        <v>77</v>
      </c>
      <c r="C31" s="57" t="s">
        <v>38</v>
      </c>
      <c r="D31" s="58"/>
      <c r="E31" s="33">
        <v>8540</v>
      </c>
      <c r="F31" s="34">
        <v>4395</v>
      </c>
      <c r="G31" s="59"/>
      <c r="H31" s="34"/>
      <c r="I31" s="21">
        <f t="shared" si="0"/>
        <v>12935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s="6" customFormat="1" x14ac:dyDescent="0.2">
      <c r="A32" s="67"/>
      <c r="B32" s="64" t="s">
        <v>78</v>
      </c>
      <c r="C32" s="57" t="s">
        <v>125</v>
      </c>
      <c r="D32" s="58"/>
      <c r="E32" s="33"/>
      <c r="F32" s="34"/>
      <c r="G32" s="59"/>
      <c r="H32" s="34"/>
      <c r="I32" s="21">
        <f t="shared" si="0"/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s="6" customFormat="1" x14ac:dyDescent="0.2">
      <c r="A33" s="67"/>
      <c r="B33" s="64" t="s">
        <v>79</v>
      </c>
      <c r="C33" s="57" t="s">
        <v>126</v>
      </c>
      <c r="D33" s="58"/>
      <c r="E33" s="33">
        <v>1100</v>
      </c>
      <c r="F33" s="34"/>
      <c r="G33" s="59"/>
      <c r="H33" s="34"/>
      <c r="I33" s="21">
        <f t="shared" si="0"/>
        <v>1100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s="6" customFormat="1" x14ac:dyDescent="0.2">
      <c r="A34" s="67"/>
      <c r="B34" s="64" t="s">
        <v>128</v>
      </c>
      <c r="C34" s="57" t="s">
        <v>127</v>
      </c>
      <c r="D34" s="58"/>
      <c r="E34" s="33">
        <v>4437.5</v>
      </c>
      <c r="F34" s="34"/>
      <c r="G34" s="59"/>
      <c r="H34" s="34"/>
      <c r="I34" s="21">
        <f t="shared" si="0"/>
        <v>4437.5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6" customFormat="1" x14ac:dyDescent="0.2">
      <c r="A35" s="67"/>
      <c r="B35" s="64" t="s">
        <v>129</v>
      </c>
      <c r="C35" s="68" t="s">
        <v>135</v>
      </c>
      <c r="D35" s="58"/>
      <c r="E35" s="33">
        <v>14232.37</v>
      </c>
      <c r="F35" s="34"/>
      <c r="G35" s="59"/>
      <c r="H35" s="34"/>
      <c r="I35" s="21">
        <f t="shared" si="0"/>
        <v>14232.37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6" customFormat="1" x14ac:dyDescent="0.2">
      <c r="A36" s="67"/>
      <c r="B36" s="64" t="s">
        <v>136</v>
      </c>
      <c r="C36" s="68" t="s">
        <v>47</v>
      </c>
      <c r="D36" s="58"/>
      <c r="E36" s="33">
        <v>32693.99</v>
      </c>
      <c r="F36" s="69"/>
      <c r="G36" s="59"/>
      <c r="H36" s="69"/>
      <c r="I36" s="21">
        <f t="shared" si="0"/>
        <v>32693.99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6" customFormat="1" x14ac:dyDescent="0.2">
      <c r="A37" s="70"/>
      <c r="B37" s="61" t="s">
        <v>21</v>
      </c>
      <c r="C37" s="52" t="s">
        <v>85</v>
      </c>
      <c r="D37" s="53">
        <v>324</v>
      </c>
      <c r="E37" s="55">
        <v>0</v>
      </c>
      <c r="F37" s="55">
        <v>0</v>
      </c>
      <c r="G37" s="54">
        <v>0</v>
      </c>
      <c r="H37" s="55">
        <v>0</v>
      </c>
      <c r="I37" s="21">
        <f t="shared" si="0"/>
        <v>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s="6" customFormat="1" x14ac:dyDescent="0.2">
      <c r="A38" s="70"/>
      <c r="B38" s="61" t="s">
        <v>61</v>
      </c>
      <c r="C38" s="52" t="s">
        <v>137</v>
      </c>
      <c r="D38" s="53">
        <v>329</v>
      </c>
      <c r="E38" s="55">
        <f>SUM(E39:E43)</f>
        <v>19703.52</v>
      </c>
      <c r="F38" s="55">
        <f>SUM(F39:F43)</f>
        <v>28841.279999999999</v>
      </c>
      <c r="G38" s="55">
        <f>SUM(G39:G43)</f>
        <v>0</v>
      </c>
      <c r="H38" s="55">
        <f>SUM(H39:H43)</f>
        <v>70504.679999999993</v>
      </c>
      <c r="I38" s="21">
        <f t="shared" si="0"/>
        <v>119049.48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s="6" customFormat="1" x14ac:dyDescent="0.2">
      <c r="A39" s="67"/>
      <c r="B39" s="65" t="s">
        <v>86</v>
      </c>
      <c r="C39" s="57" t="s">
        <v>52</v>
      </c>
      <c r="D39" s="58"/>
      <c r="E39" s="33"/>
      <c r="F39" s="34"/>
      <c r="G39" s="59"/>
      <c r="H39" s="34"/>
      <c r="I39" s="21">
        <f t="shared" si="0"/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s="6" customFormat="1" x14ac:dyDescent="0.2">
      <c r="A40" s="67"/>
      <c r="B40" s="64" t="s">
        <v>87</v>
      </c>
      <c r="C40" s="57" t="s">
        <v>53</v>
      </c>
      <c r="D40" s="58"/>
      <c r="E40" s="33"/>
      <c r="F40" s="34"/>
      <c r="G40" s="59"/>
      <c r="H40" s="34"/>
      <c r="I40" s="21">
        <f t="shared" si="0"/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s="6" customFormat="1" x14ac:dyDescent="0.2">
      <c r="A41" s="67"/>
      <c r="B41" s="65" t="s">
        <v>88</v>
      </c>
      <c r="C41" s="57" t="s">
        <v>9</v>
      </c>
      <c r="D41" s="58"/>
      <c r="E41" s="33"/>
      <c r="F41" s="34"/>
      <c r="G41" s="59"/>
      <c r="H41" s="34"/>
      <c r="I41" s="21">
        <f t="shared" si="0"/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s="6" customFormat="1" x14ac:dyDescent="0.2">
      <c r="A42" s="67"/>
      <c r="B42" s="64" t="s">
        <v>89</v>
      </c>
      <c r="C42" s="57" t="s">
        <v>46</v>
      </c>
      <c r="D42" s="58"/>
      <c r="E42" s="33">
        <v>928</v>
      </c>
      <c r="F42" s="34"/>
      <c r="G42" s="59"/>
      <c r="H42" s="34"/>
      <c r="I42" s="21">
        <f t="shared" si="0"/>
        <v>928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s="6" customFormat="1" ht="13.5" thickBot="1" x14ac:dyDescent="0.25">
      <c r="A43" s="71"/>
      <c r="B43" s="72" t="s">
        <v>90</v>
      </c>
      <c r="C43" s="73" t="s">
        <v>47</v>
      </c>
      <c r="D43" s="74"/>
      <c r="E43" s="42">
        <v>18775.52</v>
      </c>
      <c r="F43" s="43">
        <v>28841.279999999999</v>
      </c>
      <c r="G43" s="75"/>
      <c r="H43" s="43">
        <v>70504.679999999993</v>
      </c>
      <c r="I43" s="21">
        <f t="shared" si="0"/>
        <v>118121.48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s="6" customFormat="1" ht="13.5" thickBot="1" x14ac:dyDescent="0.25">
      <c r="A44" s="76" t="s">
        <v>2</v>
      </c>
      <c r="B44" s="77"/>
      <c r="C44" s="78" t="s">
        <v>48</v>
      </c>
      <c r="D44" s="79">
        <v>34</v>
      </c>
      <c r="E44" s="80">
        <v>7428.18</v>
      </c>
      <c r="F44" s="81">
        <v>10814.9</v>
      </c>
      <c r="G44" s="82">
        <v>1.29</v>
      </c>
      <c r="H44" s="81"/>
      <c r="I44" s="21">
        <f t="shared" si="0"/>
        <v>18244.370000000003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s="6" customFormat="1" ht="13.5" thickBot="1" x14ac:dyDescent="0.25">
      <c r="A45" s="76" t="s">
        <v>3</v>
      </c>
      <c r="B45" s="77"/>
      <c r="C45" s="78" t="s">
        <v>91</v>
      </c>
      <c r="D45" s="79">
        <v>37</v>
      </c>
      <c r="E45" s="80"/>
      <c r="F45" s="81"/>
      <c r="G45" s="82"/>
      <c r="H45" s="81">
        <v>39891.699999999997</v>
      </c>
      <c r="I45" s="21">
        <f t="shared" si="0"/>
        <v>39891.699999999997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s="6" customFormat="1" ht="25.5" x14ac:dyDescent="0.2">
      <c r="A46" s="83" t="s">
        <v>49</v>
      </c>
      <c r="B46" s="84"/>
      <c r="C46" s="85" t="s">
        <v>139</v>
      </c>
      <c r="D46" s="86">
        <v>4</v>
      </c>
      <c r="E46" s="87">
        <f>E47+E48+E54</f>
        <v>138493.15</v>
      </c>
      <c r="F46" s="87">
        <f>F47+F48+F54</f>
        <v>168312.46</v>
      </c>
      <c r="G46" s="87">
        <f>G47+G48+G54</f>
        <v>0</v>
      </c>
      <c r="H46" s="87">
        <f>H47+H48+H54</f>
        <v>10104.92</v>
      </c>
      <c r="I46" s="21">
        <f t="shared" si="0"/>
        <v>316910.52999999997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s="6" customFormat="1" x14ac:dyDescent="0.2">
      <c r="A47" s="88" t="s">
        <v>0</v>
      </c>
      <c r="B47" s="89"/>
      <c r="C47" s="90" t="s">
        <v>59</v>
      </c>
      <c r="D47" s="91">
        <v>41</v>
      </c>
      <c r="E47" s="26">
        <v>3263</v>
      </c>
      <c r="F47" s="92"/>
      <c r="G47" s="93">
        <v>0</v>
      </c>
      <c r="H47" s="92">
        <v>0</v>
      </c>
      <c r="I47" s="21">
        <f t="shared" si="0"/>
        <v>3263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s="6" customFormat="1" x14ac:dyDescent="0.2">
      <c r="A48" s="94" t="s">
        <v>1</v>
      </c>
      <c r="B48" s="95"/>
      <c r="C48" s="90" t="s">
        <v>60</v>
      </c>
      <c r="D48" s="91">
        <v>42</v>
      </c>
      <c r="E48" s="27">
        <f>SUM(E49:E53)</f>
        <v>135230.15</v>
      </c>
      <c r="F48" s="27">
        <f>SUM(F49:F52)</f>
        <v>168312.46</v>
      </c>
      <c r="G48" s="27">
        <f>SUM(G49:G52)</f>
        <v>0</v>
      </c>
      <c r="H48" s="27">
        <f>SUM(H49:H52)</f>
        <v>10104.92</v>
      </c>
      <c r="I48" s="21">
        <f t="shared" si="0"/>
        <v>313647.52999999997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s="6" customFormat="1" x14ac:dyDescent="0.2">
      <c r="A49" s="94"/>
      <c r="B49" s="30" t="s">
        <v>18</v>
      </c>
      <c r="C49" s="96" t="s">
        <v>62</v>
      </c>
      <c r="D49" s="97"/>
      <c r="E49" s="33"/>
      <c r="F49" s="69"/>
      <c r="G49" s="35"/>
      <c r="H49" s="69"/>
      <c r="I49" s="21">
        <f t="shared" si="0"/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s="6" customFormat="1" x14ac:dyDescent="0.2">
      <c r="A50" s="94"/>
      <c r="B50" s="30" t="s">
        <v>19</v>
      </c>
      <c r="C50" s="96" t="s">
        <v>63</v>
      </c>
      <c r="D50" s="97"/>
      <c r="E50" s="33">
        <v>126881.61</v>
      </c>
      <c r="F50" s="69"/>
      <c r="G50" s="35"/>
      <c r="H50" s="69">
        <v>10104.92</v>
      </c>
      <c r="I50" s="21">
        <f t="shared" si="0"/>
        <v>136986.53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s="6" customFormat="1" x14ac:dyDescent="0.2">
      <c r="A51" s="94"/>
      <c r="B51" s="30" t="s">
        <v>20</v>
      </c>
      <c r="C51" s="96" t="s">
        <v>64</v>
      </c>
      <c r="D51" s="97"/>
      <c r="E51" s="33"/>
      <c r="F51" s="69"/>
      <c r="G51" s="35"/>
      <c r="H51" s="69"/>
      <c r="I51" s="21">
        <f t="shared" si="0"/>
        <v>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6" customFormat="1" x14ac:dyDescent="0.2">
      <c r="A52" s="94"/>
      <c r="B52" s="30" t="s">
        <v>21</v>
      </c>
      <c r="C52" s="96" t="s">
        <v>65</v>
      </c>
      <c r="D52" s="97"/>
      <c r="E52" s="33">
        <v>8348.5400000000009</v>
      </c>
      <c r="F52" s="69">
        <v>168312.46</v>
      </c>
      <c r="G52" s="35"/>
      <c r="H52" s="69"/>
      <c r="I52" s="21">
        <f t="shared" si="0"/>
        <v>176661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6" customFormat="1" x14ac:dyDescent="0.2">
      <c r="A53" s="226"/>
      <c r="B53" s="227" t="s">
        <v>61</v>
      </c>
      <c r="C53" s="96" t="s">
        <v>173</v>
      </c>
      <c r="D53" s="97"/>
      <c r="E53" s="228"/>
      <c r="F53" s="229"/>
      <c r="G53" s="230"/>
      <c r="H53" s="229"/>
      <c r="I53" s="2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s="6" customFormat="1" ht="12.75" customHeight="1" thickBot="1" x14ac:dyDescent="0.25">
      <c r="A54" s="98" t="s">
        <v>2</v>
      </c>
      <c r="B54" s="99"/>
      <c r="C54" s="100" t="s">
        <v>66</v>
      </c>
      <c r="D54" s="101">
        <v>45</v>
      </c>
      <c r="E54" s="102"/>
      <c r="F54" s="103">
        <v>0</v>
      </c>
      <c r="G54" s="104">
        <v>0</v>
      </c>
      <c r="H54" s="103">
        <v>0</v>
      </c>
      <c r="I54" s="21">
        <f t="shared" si="0"/>
        <v>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6" customFormat="1" ht="15.75" thickBot="1" x14ac:dyDescent="0.25">
      <c r="A55" s="105"/>
      <c r="B55" s="106"/>
      <c r="C55" s="107" t="s">
        <v>142</v>
      </c>
      <c r="D55" s="108"/>
      <c r="E55" s="109">
        <f>E7+E46</f>
        <v>816648.20000000007</v>
      </c>
      <c r="F55" s="109">
        <f>F7+F46</f>
        <v>5937280.790000001</v>
      </c>
      <c r="G55" s="109">
        <f>G7+G46</f>
        <v>9174.2300000000014</v>
      </c>
      <c r="H55" s="109">
        <f>H7+H46</f>
        <v>493329.05999999994</v>
      </c>
      <c r="I55" s="109">
        <f>I7+I46</f>
        <v>7256432.2800000012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s="119" customFormat="1" ht="16.5" thickTop="1" thickBot="1" x14ac:dyDescent="0.25">
      <c r="A56" s="110" t="s">
        <v>56</v>
      </c>
      <c r="B56" s="111"/>
      <c r="C56" s="112" t="s">
        <v>92</v>
      </c>
      <c r="D56" s="113">
        <v>5</v>
      </c>
      <c r="E56" s="114"/>
      <c r="F56" s="114"/>
      <c r="G56" s="115"/>
      <c r="H56" s="116"/>
      <c r="I56" s="117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</row>
    <row r="57" spans="1:256" s="119" customFormat="1" ht="16.5" thickTop="1" thickBot="1" x14ac:dyDescent="0.25">
      <c r="A57" s="120"/>
      <c r="B57" s="121"/>
      <c r="C57" s="122"/>
      <c r="D57" s="123"/>
      <c r="E57" s="124"/>
      <c r="F57" s="124"/>
      <c r="G57" s="124"/>
      <c r="H57" s="124"/>
      <c r="I57" s="124"/>
      <c r="J57" s="125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</row>
    <row r="58" spans="1:256" s="6" customFormat="1" ht="19.5" customHeight="1" thickTop="1" thickBot="1" x14ac:dyDescent="0.25">
      <c r="A58" s="126"/>
      <c r="B58" s="127"/>
      <c r="C58" s="128" t="s">
        <v>143</v>
      </c>
      <c r="D58" s="129"/>
      <c r="E58" s="130">
        <f>E55</f>
        <v>816648.20000000007</v>
      </c>
      <c r="F58" s="130">
        <f>F55</f>
        <v>5937280.790000001</v>
      </c>
      <c r="G58" s="130">
        <f>G55</f>
        <v>9174.2300000000014</v>
      </c>
      <c r="H58" s="130">
        <f>H55</f>
        <v>493329.05999999994</v>
      </c>
      <c r="I58" s="131">
        <f>SUM(E58:H58)</f>
        <v>7256432.2800000012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s="6" customFormat="1" ht="14.25" thickTop="1" thickBot="1" x14ac:dyDescent="0.25">
      <c r="A59" s="3"/>
      <c r="B59" s="3"/>
      <c r="C59" s="3"/>
      <c r="D59" s="3"/>
      <c r="E59" s="132"/>
      <c r="F59" s="5"/>
      <c r="G59" s="3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s="6" customFormat="1" ht="19.5" customHeight="1" thickTop="1" thickBot="1" x14ac:dyDescent="0.25">
      <c r="A60" s="133"/>
      <c r="B60" s="127"/>
      <c r="C60" s="134" t="s">
        <v>12</v>
      </c>
      <c r="D60" s="135"/>
      <c r="E60" s="136">
        <v>677973.26</v>
      </c>
      <c r="F60" s="136">
        <v>6002867.3799999999</v>
      </c>
      <c r="G60" s="136">
        <v>6088.79</v>
      </c>
      <c r="H60" s="137">
        <v>739150.98</v>
      </c>
      <c r="I60" s="138">
        <f>SUM(E60:H60)</f>
        <v>7426080.4100000001</v>
      </c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139"/>
      <c r="EE60" s="139"/>
      <c r="EF60" s="13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39"/>
      <c r="EU60" s="139"/>
      <c r="EV60" s="139"/>
      <c r="EW60" s="139"/>
      <c r="EX60" s="139"/>
      <c r="EY60" s="139"/>
      <c r="EZ60" s="139"/>
      <c r="FA60" s="139"/>
      <c r="FB60" s="139"/>
      <c r="FC60" s="139"/>
      <c r="FD60" s="139"/>
      <c r="FE60" s="139"/>
      <c r="FF60" s="139"/>
      <c r="FG60" s="139"/>
      <c r="FH60" s="139"/>
      <c r="FI60" s="139"/>
      <c r="FJ60" s="139"/>
      <c r="FK60" s="139"/>
      <c r="FL60" s="139"/>
      <c r="FM60" s="139"/>
      <c r="FN60" s="139"/>
      <c r="FO60" s="139"/>
      <c r="FP60" s="139"/>
      <c r="FQ60" s="139"/>
      <c r="FR60" s="139"/>
      <c r="FS60" s="139"/>
      <c r="FT60" s="139"/>
      <c r="FU60" s="139"/>
      <c r="FV60" s="139"/>
      <c r="FW60" s="139"/>
      <c r="FX60" s="139"/>
      <c r="FY60" s="139"/>
      <c r="FZ60" s="139"/>
      <c r="GA60" s="139"/>
      <c r="GB60" s="139"/>
      <c r="GC60" s="139"/>
      <c r="GD60" s="139"/>
      <c r="GE60" s="139"/>
      <c r="GF60" s="139"/>
      <c r="GG60" s="139"/>
      <c r="GH60" s="139"/>
      <c r="GI60" s="139"/>
      <c r="GJ60" s="139"/>
      <c r="GK60" s="139"/>
      <c r="GL60" s="139"/>
      <c r="GM60" s="139"/>
      <c r="GN60" s="139"/>
      <c r="GO60" s="139"/>
      <c r="GP60" s="139"/>
      <c r="GQ60" s="139"/>
      <c r="GR60" s="139"/>
      <c r="GS60" s="139"/>
      <c r="GT60" s="139"/>
      <c r="GU60" s="139"/>
      <c r="GV60" s="139"/>
      <c r="GW60" s="139"/>
      <c r="GX60" s="139"/>
      <c r="GY60" s="139"/>
      <c r="GZ60" s="139"/>
      <c r="HA60" s="139"/>
      <c r="HB60" s="139"/>
      <c r="HC60" s="139"/>
      <c r="HD60" s="139"/>
      <c r="HE60" s="139"/>
      <c r="HF60" s="139"/>
      <c r="HG60" s="139"/>
      <c r="HH60" s="139"/>
      <c r="HI60" s="139"/>
      <c r="HJ60" s="139"/>
      <c r="HK60" s="139"/>
      <c r="HL60" s="139"/>
      <c r="HM60" s="139"/>
      <c r="HN60" s="139"/>
      <c r="HO60" s="139"/>
      <c r="HP60" s="139"/>
      <c r="HQ60" s="139"/>
      <c r="HR60" s="139"/>
      <c r="HS60" s="139"/>
      <c r="HT60" s="139"/>
      <c r="HU60" s="139"/>
      <c r="HV60" s="139"/>
      <c r="HW60" s="139"/>
      <c r="HX60" s="139"/>
      <c r="HY60" s="139"/>
      <c r="HZ60" s="139"/>
      <c r="IA60" s="139"/>
      <c r="IB60" s="139"/>
      <c r="IC60" s="139"/>
      <c r="ID60" s="139"/>
      <c r="IE60" s="139"/>
      <c r="IF60" s="139"/>
      <c r="IG60" s="139"/>
      <c r="IH60" s="139"/>
      <c r="II60" s="139"/>
      <c r="IJ60" s="139"/>
      <c r="IK60" s="139"/>
      <c r="IL60" s="139"/>
      <c r="IM60" s="139"/>
      <c r="IN60" s="139"/>
      <c r="IO60" s="139"/>
      <c r="IP60" s="139"/>
      <c r="IQ60" s="139"/>
      <c r="IR60" s="139"/>
      <c r="IS60" s="139"/>
      <c r="IT60" s="139"/>
      <c r="IU60" s="139"/>
      <c r="IV60" s="139"/>
    </row>
    <row r="61" spans="1:256" s="6" customFormat="1" ht="16.5" thickTop="1" thickBot="1" x14ac:dyDescent="0.25">
      <c r="A61" s="133"/>
      <c r="B61" s="127"/>
      <c r="C61" s="127"/>
      <c r="D61" s="127"/>
      <c r="E61" s="140"/>
      <c r="F61" s="141"/>
      <c r="G61" s="142"/>
      <c r="H61" s="141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  <c r="CP61" s="139"/>
      <c r="CQ61" s="139"/>
      <c r="CR61" s="139"/>
      <c r="CS61" s="139"/>
      <c r="CT61" s="139"/>
      <c r="CU61" s="139"/>
      <c r="CV61" s="139"/>
      <c r="CW61" s="139"/>
      <c r="CX61" s="139"/>
      <c r="CY61" s="139"/>
      <c r="CZ61" s="139"/>
      <c r="DA61" s="139"/>
      <c r="DB61" s="139"/>
      <c r="DC61" s="139"/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  <c r="DV61" s="139"/>
      <c r="DW61" s="139"/>
      <c r="DX61" s="139"/>
      <c r="DY61" s="139"/>
      <c r="DZ61" s="139"/>
      <c r="EA61" s="139"/>
      <c r="EB61" s="139"/>
      <c r="EC61" s="139"/>
      <c r="ED61" s="139"/>
      <c r="EE61" s="139"/>
      <c r="EF61" s="13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39"/>
      <c r="EU61" s="139"/>
      <c r="EV61" s="139"/>
      <c r="EW61" s="139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39"/>
      <c r="FK61" s="139"/>
      <c r="FL61" s="139"/>
      <c r="FM61" s="139"/>
      <c r="FN61" s="139"/>
      <c r="FO61" s="139"/>
      <c r="FP61" s="139"/>
      <c r="FQ61" s="139"/>
      <c r="FR61" s="139"/>
      <c r="FS61" s="139"/>
      <c r="FT61" s="139"/>
      <c r="FU61" s="139"/>
      <c r="FV61" s="139"/>
      <c r="FW61" s="139"/>
      <c r="FX61" s="139"/>
      <c r="FY61" s="139"/>
      <c r="FZ61" s="139"/>
      <c r="GA61" s="139"/>
      <c r="GB61" s="139"/>
      <c r="GC61" s="139"/>
      <c r="GD61" s="139"/>
      <c r="GE61" s="139"/>
      <c r="GF61" s="139"/>
      <c r="GG61" s="139"/>
      <c r="GH61" s="139"/>
      <c r="GI61" s="139"/>
      <c r="GJ61" s="139"/>
      <c r="GK61" s="139"/>
      <c r="GL61" s="139"/>
      <c r="GM61" s="139"/>
      <c r="GN61" s="139"/>
      <c r="GO61" s="139"/>
      <c r="GP61" s="139"/>
      <c r="GQ61" s="139"/>
      <c r="GR61" s="139"/>
      <c r="GS61" s="139"/>
      <c r="GT61" s="139"/>
      <c r="GU61" s="139"/>
      <c r="GV61" s="139"/>
      <c r="GW61" s="139"/>
      <c r="GX61" s="139"/>
      <c r="GY61" s="139"/>
      <c r="GZ61" s="139"/>
      <c r="HA61" s="139"/>
      <c r="HB61" s="139"/>
      <c r="HC61" s="139"/>
      <c r="HD61" s="139"/>
      <c r="HE61" s="139"/>
      <c r="HF61" s="139"/>
      <c r="HG61" s="139"/>
      <c r="HH61" s="139"/>
      <c r="HI61" s="139"/>
      <c r="HJ61" s="139"/>
      <c r="HK61" s="139"/>
      <c r="HL61" s="139"/>
      <c r="HM61" s="139"/>
      <c r="HN61" s="139"/>
      <c r="HO61" s="139"/>
      <c r="HP61" s="139"/>
      <c r="HQ61" s="139"/>
      <c r="HR61" s="139"/>
      <c r="HS61" s="139"/>
      <c r="HT61" s="139"/>
      <c r="HU61" s="139"/>
      <c r="HV61" s="139"/>
      <c r="HW61" s="139"/>
      <c r="HX61" s="139"/>
      <c r="HY61" s="139"/>
      <c r="HZ61" s="139"/>
      <c r="IA61" s="139"/>
      <c r="IB61" s="139"/>
      <c r="IC61" s="139"/>
      <c r="ID61" s="139"/>
      <c r="IE61" s="139"/>
      <c r="IF61" s="139"/>
      <c r="IG61" s="139"/>
      <c r="IH61" s="139"/>
      <c r="II61" s="139"/>
      <c r="IJ61" s="139"/>
      <c r="IK61" s="139"/>
      <c r="IL61" s="139"/>
      <c r="IM61" s="139"/>
      <c r="IN61" s="139"/>
      <c r="IO61" s="139"/>
      <c r="IP61" s="139"/>
      <c r="IQ61" s="139"/>
      <c r="IR61" s="139"/>
      <c r="IS61" s="139"/>
      <c r="IT61" s="139"/>
      <c r="IU61" s="139"/>
      <c r="IV61" s="139"/>
    </row>
    <row r="62" spans="1:256" s="6" customFormat="1" ht="19.5" customHeight="1" thickTop="1" thickBot="1" x14ac:dyDescent="0.25">
      <c r="A62" s="143"/>
      <c r="B62" s="127"/>
      <c r="C62" s="144" t="s">
        <v>93</v>
      </c>
      <c r="D62" s="145"/>
      <c r="E62" s="146">
        <f>E60-E58</f>
        <v>-138674.94000000006</v>
      </c>
      <c r="F62" s="146">
        <f>F60-F58</f>
        <v>65586.58999999892</v>
      </c>
      <c r="G62" s="146">
        <f t="shared" ref="G62:H62" si="1">G60-G58</f>
        <v>-3085.4400000000014</v>
      </c>
      <c r="H62" s="146">
        <f t="shared" si="1"/>
        <v>245821.92000000004</v>
      </c>
      <c r="I62" s="147">
        <f>I60-I58</f>
        <v>169648.12999999896</v>
      </c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  <c r="CP62" s="139"/>
      <c r="CQ62" s="139"/>
      <c r="CR62" s="139"/>
      <c r="CS62" s="139"/>
      <c r="CT62" s="139"/>
      <c r="CU62" s="139"/>
      <c r="CV62" s="139"/>
      <c r="CW62" s="139"/>
      <c r="CX62" s="139"/>
      <c r="CY62" s="139"/>
      <c r="CZ62" s="139"/>
      <c r="DA62" s="139"/>
      <c r="DB62" s="139"/>
      <c r="DC62" s="139"/>
      <c r="DD62" s="139"/>
      <c r="DE62" s="139"/>
      <c r="DF62" s="139"/>
      <c r="DG62" s="139"/>
      <c r="DH62" s="139"/>
      <c r="DI62" s="139"/>
      <c r="DJ62" s="139"/>
      <c r="DK62" s="139"/>
      <c r="DL62" s="139"/>
      <c r="DM62" s="139"/>
      <c r="DN62" s="139"/>
      <c r="DO62" s="139"/>
      <c r="DP62" s="139"/>
      <c r="DQ62" s="139"/>
      <c r="DR62" s="139"/>
      <c r="DS62" s="139"/>
      <c r="DT62" s="139"/>
      <c r="DU62" s="139"/>
      <c r="DV62" s="139"/>
      <c r="DW62" s="139"/>
      <c r="DX62" s="139"/>
      <c r="DY62" s="139"/>
      <c r="DZ62" s="139"/>
      <c r="EA62" s="139"/>
      <c r="EB62" s="139"/>
      <c r="EC62" s="139"/>
      <c r="ED62" s="139"/>
      <c r="EE62" s="139"/>
      <c r="EF62" s="13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39"/>
      <c r="EU62" s="139"/>
      <c r="EV62" s="139"/>
      <c r="EW62" s="139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39"/>
      <c r="GC62" s="139"/>
      <c r="GD62" s="139"/>
      <c r="GE62" s="139"/>
      <c r="GF62" s="139"/>
      <c r="GG62" s="139"/>
      <c r="GH62" s="139"/>
      <c r="GI62" s="139"/>
      <c r="GJ62" s="139"/>
      <c r="GK62" s="139"/>
      <c r="GL62" s="139"/>
      <c r="GM62" s="139"/>
      <c r="GN62" s="139"/>
      <c r="GO62" s="139"/>
      <c r="GP62" s="139"/>
      <c r="GQ62" s="139"/>
      <c r="GR62" s="139"/>
      <c r="GS62" s="139"/>
      <c r="GT62" s="139"/>
      <c r="GU62" s="139"/>
      <c r="GV62" s="139"/>
      <c r="GW62" s="139"/>
      <c r="GX62" s="139"/>
      <c r="GY62" s="139"/>
      <c r="GZ62" s="139"/>
      <c r="HA62" s="139"/>
      <c r="HB62" s="139"/>
      <c r="HC62" s="139"/>
      <c r="HD62" s="139"/>
      <c r="HE62" s="139"/>
      <c r="HF62" s="139"/>
      <c r="HG62" s="139"/>
      <c r="HH62" s="139"/>
      <c r="HI62" s="139"/>
      <c r="HJ62" s="139"/>
      <c r="HK62" s="139"/>
      <c r="HL62" s="139"/>
      <c r="HM62" s="139"/>
      <c r="HN62" s="139"/>
      <c r="HO62" s="139"/>
      <c r="HP62" s="139"/>
      <c r="HQ62" s="139"/>
      <c r="HR62" s="139"/>
      <c r="HS62" s="139"/>
      <c r="HT62" s="139"/>
      <c r="HU62" s="139"/>
      <c r="HV62" s="139"/>
      <c r="HW62" s="139"/>
      <c r="HX62" s="139"/>
      <c r="HY62" s="139"/>
      <c r="HZ62" s="139"/>
      <c r="IA62" s="139"/>
      <c r="IB62" s="139"/>
      <c r="IC62" s="139"/>
      <c r="ID62" s="139"/>
      <c r="IE62" s="139"/>
      <c r="IF62" s="139"/>
      <c r="IG62" s="139"/>
      <c r="IH62" s="139"/>
      <c r="II62" s="139"/>
      <c r="IJ62" s="139"/>
      <c r="IK62" s="139"/>
      <c r="IL62" s="139"/>
      <c r="IM62" s="139"/>
      <c r="IN62" s="139"/>
      <c r="IO62" s="139"/>
      <c r="IP62" s="139"/>
      <c r="IQ62" s="139"/>
      <c r="IR62" s="139"/>
      <c r="IS62" s="139"/>
      <c r="IT62" s="139"/>
      <c r="IU62" s="139"/>
      <c r="IV62" s="139"/>
    </row>
    <row r="63" spans="1:256" s="6" customFormat="1" ht="15.75" thickTop="1" x14ac:dyDescent="0.2">
      <c r="A63" s="143"/>
      <c r="B63" s="127"/>
      <c r="C63" s="127"/>
      <c r="D63" s="127"/>
      <c r="E63" s="127"/>
      <c r="F63" s="127"/>
      <c r="G63" s="142"/>
      <c r="H63" s="141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  <c r="CP63" s="139"/>
      <c r="CQ63" s="139"/>
      <c r="CR63" s="139"/>
      <c r="CS63" s="139"/>
      <c r="CT63" s="139"/>
      <c r="CU63" s="139"/>
      <c r="CV63" s="139"/>
      <c r="CW63" s="139"/>
      <c r="CX63" s="139"/>
      <c r="CY63" s="139"/>
      <c r="CZ63" s="139"/>
      <c r="DA63" s="139"/>
      <c r="DB63" s="139"/>
      <c r="DC63" s="139"/>
      <c r="DD63" s="139"/>
      <c r="DE63" s="139"/>
      <c r="DF63" s="139"/>
      <c r="DG63" s="139"/>
      <c r="DH63" s="139"/>
      <c r="DI63" s="139"/>
      <c r="DJ63" s="139"/>
      <c r="DK63" s="139"/>
      <c r="DL63" s="139"/>
      <c r="DM63" s="139"/>
      <c r="DN63" s="139"/>
      <c r="DO63" s="139"/>
      <c r="DP63" s="139"/>
      <c r="DQ63" s="139"/>
      <c r="DR63" s="139"/>
      <c r="DS63" s="139"/>
      <c r="DT63" s="139"/>
      <c r="DU63" s="139"/>
      <c r="DV63" s="139"/>
      <c r="DW63" s="139"/>
      <c r="DX63" s="139"/>
      <c r="DY63" s="139"/>
      <c r="DZ63" s="139"/>
      <c r="EA63" s="139"/>
      <c r="EB63" s="139"/>
      <c r="EC63" s="139"/>
      <c r="ED63" s="139"/>
      <c r="EE63" s="139"/>
      <c r="EF63" s="139"/>
      <c r="EG63" s="139"/>
      <c r="EH63" s="139"/>
      <c r="EI63" s="139"/>
      <c r="EJ63" s="139"/>
      <c r="EK63" s="139"/>
      <c r="EL63" s="139"/>
      <c r="EM63" s="139"/>
      <c r="EN63" s="139"/>
      <c r="EO63" s="139"/>
      <c r="EP63" s="139"/>
      <c r="EQ63" s="139"/>
      <c r="ER63" s="139"/>
      <c r="ES63" s="139"/>
      <c r="ET63" s="139"/>
      <c r="EU63" s="139"/>
      <c r="EV63" s="139"/>
      <c r="EW63" s="139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39"/>
      <c r="GC63" s="139"/>
      <c r="GD63" s="139"/>
      <c r="GE63" s="139"/>
      <c r="GF63" s="139"/>
      <c r="GG63" s="139"/>
      <c r="GH63" s="139"/>
      <c r="GI63" s="139"/>
      <c r="GJ63" s="139"/>
      <c r="GK63" s="139"/>
      <c r="GL63" s="139"/>
      <c r="GM63" s="139"/>
      <c r="GN63" s="139"/>
      <c r="GO63" s="139"/>
      <c r="GP63" s="139"/>
      <c r="GQ63" s="139"/>
      <c r="GR63" s="139"/>
      <c r="GS63" s="139"/>
      <c r="GT63" s="139"/>
      <c r="GU63" s="139"/>
      <c r="GV63" s="139"/>
      <c r="GW63" s="139"/>
      <c r="GX63" s="139"/>
      <c r="GY63" s="139"/>
      <c r="GZ63" s="139"/>
      <c r="HA63" s="139"/>
      <c r="HB63" s="139"/>
      <c r="HC63" s="139"/>
      <c r="HD63" s="139"/>
      <c r="HE63" s="139"/>
      <c r="HF63" s="139"/>
      <c r="HG63" s="139"/>
      <c r="HH63" s="139"/>
      <c r="HI63" s="139"/>
      <c r="HJ63" s="139"/>
      <c r="HK63" s="139"/>
      <c r="HL63" s="139"/>
      <c r="HM63" s="139"/>
      <c r="HN63" s="139"/>
      <c r="HO63" s="139"/>
      <c r="HP63" s="139"/>
      <c r="HQ63" s="139"/>
      <c r="HR63" s="139"/>
      <c r="HS63" s="139"/>
      <c r="HT63" s="139"/>
      <c r="HU63" s="139"/>
      <c r="HV63" s="139"/>
      <c r="HW63" s="139"/>
      <c r="HX63" s="139"/>
      <c r="HY63" s="139"/>
      <c r="HZ63" s="139"/>
      <c r="IA63" s="139"/>
      <c r="IB63" s="139"/>
      <c r="IC63" s="139"/>
      <c r="ID63" s="139"/>
      <c r="IE63" s="139"/>
      <c r="IF63" s="139"/>
      <c r="IG63" s="139"/>
      <c r="IH63" s="139"/>
      <c r="II63" s="139"/>
      <c r="IJ63" s="139"/>
      <c r="IK63" s="139"/>
      <c r="IL63" s="139"/>
      <c r="IM63" s="139"/>
      <c r="IN63" s="139"/>
      <c r="IO63" s="139"/>
      <c r="IP63" s="139"/>
      <c r="IQ63" s="139"/>
      <c r="IR63" s="139"/>
      <c r="IS63" s="139"/>
      <c r="IT63" s="139"/>
      <c r="IU63" s="139"/>
      <c r="IV63" s="139"/>
    </row>
    <row r="64" spans="1:256" s="6" customFormat="1" ht="15" x14ac:dyDescent="0.2">
      <c r="A64" s="148"/>
      <c r="B64" s="127"/>
      <c r="C64" s="127"/>
      <c r="D64" s="127"/>
      <c r="E64" s="127"/>
      <c r="F64" s="127"/>
      <c r="G64" s="142"/>
      <c r="H64" s="141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39"/>
      <c r="CF64" s="139"/>
      <c r="CG64" s="139"/>
      <c r="CH64" s="139"/>
      <c r="CI64" s="139"/>
      <c r="CJ64" s="139"/>
      <c r="CK64" s="139"/>
      <c r="CL64" s="139"/>
      <c r="CM64" s="139"/>
      <c r="CN64" s="139"/>
      <c r="CO64" s="139"/>
      <c r="CP64" s="139"/>
      <c r="CQ64" s="139"/>
      <c r="CR64" s="139"/>
      <c r="CS64" s="139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139"/>
      <c r="DE64" s="139"/>
      <c r="DF64" s="139"/>
      <c r="DG64" s="139"/>
      <c r="DH64" s="139"/>
      <c r="DI64" s="139"/>
      <c r="DJ64" s="139"/>
      <c r="DK64" s="139"/>
      <c r="DL64" s="139"/>
      <c r="DM64" s="139"/>
      <c r="DN64" s="139"/>
      <c r="DO64" s="139"/>
      <c r="DP64" s="139"/>
      <c r="DQ64" s="139"/>
      <c r="DR64" s="139"/>
      <c r="DS64" s="139"/>
      <c r="DT64" s="139"/>
      <c r="DU64" s="139"/>
      <c r="DV64" s="139"/>
      <c r="DW64" s="139"/>
      <c r="DX64" s="139"/>
      <c r="DY64" s="139"/>
      <c r="DZ64" s="139"/>
      <c r="EA64" s="139"/>
      <c r="EB64" s="139"/>
      <c r="EC64" s="139"/>
      <c r="ED64" s="139"/>
      <c r="EE64" s="139"/>
      <c r="EF64" s="139"/>
      <c r="EG64" s="139"/>
      <c r="EH64" s="139"/>
      <c r="EI64" s="139"/>
      <c r="EJ64" s="139"/>
      <c r="EK64" s="139"/>
      <c r="EL64" s="139"/>
      <c r="EM64" s="139"/>
      <c r="EN64" s="139"/>
      <c r="EO64" s="139"/>
      <c r="EP64" s="139"/>
      <c r="EQ64" s="139"/>
      <c r="ER64" s="139"/>
      <c r="ES64" s="139"/>
      <c r="ET64" s="139"/>
      <c r="EU64" s="139"/>
      <c r="EV64" s="139"/>
      <c r="EW64" s="139"/>
      <c r="EX64" s="139"/>
      <c r="EY64" s="139"/>
      <c r="EZ64" s="139"/>
      <c r="FA64" s="139"/>
      <c r="FB64" s="139"/>
      <c r="FC64" s="139"/>
      <c r="FD64" s="139"/>
      <c r="FE64" s="139"/>
      <c r="FF64" s="139"/>
      <c r="FG64" s="139"/>
      <c r="FH64" s="139"/>
      <c r="FI64" s="139"/>
      <c r="FJ64" s="139"/>
      <c r="FK64" s="139"/>
      <c r="FL64" s="139"/>
      <c r="FM64" s="139"/>
      <c r="FN64" s="139"/>
      <c r="FO64" s="139"/>
      <c r="FP64" s="139"/>
      <c r="FQ64" s="139"/>
      <c r="FR64" s="139"/>
      <c r="FS64" s="139"/>
      <c r="FT64" s="139"/>
      <c r="FU64" s="139"/>
      <c r="FV64" s="139"/>
      <c r="FW64" s="139"/>
      <c r="FX64" s="139"/>
      <c r="FY64" s="139"/>
      <c r="FZ64" s="139"/>
      <c r="GA64" s="139"/>
      <c r="GB64" s="139"/>
      <c r="GC64" s="139"/>
      <c r="GD64" s="139"/>
      <c r="GE64" s="139"/>
      <c r="GF64" s="139"/>
      <c r="GG64" s="139"/>
      <c r="GH64" s="139"/>
      <c r="GI64" s="139"/>
      <c r="GJ64" s="139"/>
      <c r="GK64" s="139"/>
      <c r="GL64" s="139"/>
      <c r="GM64" s="139"/>
      <c r="GN64" s="139"/>
      <c r="GO64" s="139"/>
      <c r="GP64" s="139"/>
      <c r="GQ64" s="139"/>
      <c r="GR64" s="139"/>
      <c r="GS64" s="139"/>
      <c r="GT64" s="139"/>
      <c r="GU64" s="139"/>
      <c r="GV64" s="139"/>
      <c r="GW64" s="139"/>
      <c r="GX64" s="139"/>
      <c r="GY64" s="139"/>
      <c r="GZ64" s="139"/>
      <c r="HA64" s="139"/>
      <c r="HB64" s="139"/>
      <c r="HC64" s="139"/>
      <c r="HD64" s="139"/>
      <c r="HE64" s="139"/>
      <c r="HF64" s="139"/>
      <c r="HG64" s="139"/>
      <c r="HH64" s="139"/>
      <c r="HI64" s="139"/>
      <c r="HJ64" s="139"/>
      <c r="HK64" s="139"/>
      <c r="HL64" s="139"/>
      <c r="HM64" s="139"/>
      <c r="HN64" s="139"/>
      <c r="HO64" s="139"/>
      <c r="HP64" s="139"/>
      <c r="HQ64" s="139"/>
      <c r="HR64" s="139"/>
      <c r="HS64" s="139"/>
      <c r="HT64" s="139"/>
      <c r="HU64" s="139"/>
      <c r="HV64" s="139"/>
      <c r="HW64" s="139"/>
      <c r="HX64" s="139"/>
      <c r="HY64" s="139"/>
      <c r="HZ64" s="139"/>
      <c r="IA64" s="139"/>
      <c r="IB64" s="139"/>
      <c r="IC64" s="139"/>
      <c r="ID64" s="139"/>
      <c r="IE64" s="139"/>
      <c r="IF64" s="139"/>
      <c r="IG64" s="139"/>
      <c r="IH64" s="139"/>
      <c r="II64" s="139"/>
      <c r="IJ64" s="139"/>
      <c r="IK64" s="139"/>
      <c r="IL64" s="139"/>
      <c r="IM64" s="139"/>
      <c r="IN64" s="139"/>
      <c r="IO64" s="139"/>
      <c r="IP64" s="139"/>
      <c r="IQ64" s="139"/>
      <c r="IR64" s="139"/>
      <c r="IS64" s="139"/>
      <c r="IT64" s="139"/>
      <c r="IU64" s="139"/>
      <c r="IV64" s="139"/>
    </row>
    <row r="65" spans="1:256" s="6" customFormat="1" ht="15" x14ac:dyDescent="0.2">
      <c r="A65" s="149"/>
      <c r="B65"/>
      <c r="C65"/>
      <c r="D65"/>
      <c r="E65" s="127"/>
      <c r="F65" s="127"/>
      <c r="G65" s="142"/>
      <c r="H65" s="141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39"/>
      <c r="CF65" s="139"/>
      <c r="CG65" s="139"/>
      <c r="CH65" s="139"/>
      <c r="CI65" s="139"/>
      <c r="CJ65" s="139"/>
      <c r="CK65" s="139"/>
      <c r="CL65" s="139"/>
      <c r="CM65" s="139"/>
      <c r="CN65" s="139"/>
      <c r="CO65" s="139"/>
      <c r="CP65" s="139"/>
      <c r="CQ65" s="139"/>
      <c r="CR65" s="139"/>
      <c r="CS65" s="139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139"/>
      <c r="DE65" s="139"/>
      <c r="DF65" s="139"/>
      <c r="DG65" s="139"/>
      <c r="DH65" s="139"/>
      <c r="DI65" s="139"/>
      <c r="DJ65" s="139"/>
      <c r="DK65" s="139"/>
      <c r="DL65" s="139"/>
      <c r="DM65" s="139"/>
      <c r="DN65" s="139"/>
      <c r="DO65" s="139"/>
      <c r="DP65" s="139"/>
      <c r="DQ65" s="139"/>
      <c r="DR65" s="139"/>
      <c r="DS65" s="139"/>
      <c r="DT65" s="139"/>
      <c r="DU65" s="139"/>
      <c r="DV65" s="139"/>
      <c r="DW65" s="139"/>
      <c r="DX65" s="139"/>
      <c r="DY65" s="139"/>
      <c r="DZ65" s="139"/>
      <c r="EA65" s="139"/>
      <c r="EB65" s="139"/>
      <c r="EC65" s="139"/>
      <c r="ED65" s="139"/>
      <c r="EE65" s="139"/>
      <c r="EF65" s="139"/>
      <c r="EG65" s="139"/>
      <c r="EH65" s="139"/>
      <c r="EI65" s="139"/>
      <c r="EJ65" s="139"/>
      <c r="EK65" s="139"/>
      <c r="EL65" s="139"/>
      <c r="EM65" s="139"/>
      <c r="EN65" s="139"/>
      <c r="EO65" s="139"/>
      <c r="EP65" s="139"/>
      <c r="EQ65" s="139"/>
      <c r="ER65" s="139"/>
      <c r="ES65" s="139"/>
      <c r="ET65" s="139"/>
      <c r="EU65" s="139"/>
      <c r="EV65" s="139"/>
      <c r="EW65" s="139"/>
      <c r="EX65" s="139"/>
      <c r="EY65" s="139"/>
      <c r="EZ65" s="139"/>
      <c r="FA65" s="139"/>
      <c r="FB65" s="139"/>
      <c r="FC65" s="139"/>
      <c r="FD65" s="139"/>
      <c r="FE65" s="139"/>
      <c r="FF65" s="139"/>
      <c r="FG65" s="139"/>
      <c r="FH65" s="139"/>
      <c r="FI65" s="139"/>
      <c r="FJ65" s="139"/>
      <c r="FK65" s="139"/>
      <c r="FL65" s="139"/>
      <c r="FM65" s="139"/>
      <c r="FN65" s="139"/>
      <c r="FO65" s="139"/>
      <c r="FP65" s="139"/>
      <c r="FQ65" s="139"/>
      <c r="FR65" s="139"/>
      <c r="FS65" s="139"/>
      <c r="FT65" s="139"/>
      <c r="FU65" s="139"/>
      <c r="FV65" s="139"/>
      <c r="FW65" s="139"/>
      <c r="FX65" s="139"/>
      <c r="FY65" s="139"/>
      <c r="FZ65" s="139"/>
      <c r="GA65" s="139"/>
      <c r="GB65" s="139"/>
      <c r="GC65" s="139"/>
      <c r="GD65" s="139"/>
      <c r="GE65" s="139"/>
      <c r="GF65" s="139"/>
      <c r="GG65" s="139"/>
      <c r="GH65" s="139"/>
      <c r="GI65" s="139"/>
      <c r="GJ65" s="139"/>
      <c r="GK65" s="139"/>
      <c r="GL65" s="139"/>
      <c r="GM65" s="139"/>
      <c r="GN65" s="139"/>
      <c r="GO65" s="139"/>
      <c r="GP65" s="139"/>
      <c r="GQ65" s="139"/>
      <c r="GR65" s="139"/>
      <c r="GS65" s="139"/>
      <c r="GT65" s="139"/>
      <c r="GU65" s="139"/>
      <c r="GV65" s="139"/>
      <c r="GW65" s="139"/>
      <c r="GX65" s="139"/>
      <c r="GY65" s="139"/>
      <c r="GZ65" s="139"/>
      <c r="HA65" s="139"/>
      <c r="HB65" s="139"/>
      <c r="HC65" s="139"/>
      <c r="HD65" s="139"/>
      <c r="HE65" s="139"/>
      <c r="HF65" s="139"/>
      <c r="HG65" s="139"/>
      <c r="HH65" s="139"/>
      <c r="HI65" s="139"/>
      <c r="HJ65" s="139"/>
      <c r="HK65" s="139"/>
      <c r="HL65" s="139"/>
      <c r="HM65" s="139"/>
      <c r="HN65" s="139"/>
      <c r="HO65" s="139"/>
      <c r="HP65" s="139"/>
      <c r="HQ65" s="139"/>
      <c r="HR65" s="139"/>
      <c r="HS65" s="139"/>
      <c r="HT65" s="139"/>
      <c r="HU65" s="139"/>
      <c r="HV65" s="139"/>
      <c r="HW65" s="139"/>
      <c r="HX65" s="139"/>
      <c r="HY65" s="139"/>
      <c r="HZ65" s="139"/>
      <c r="IA65" s="139"/>
      <c r="IB65" s="139"/>
      <c r="IC65" s="139"/>
      <c r="ID65" s="139"/>
      <c r="IE65" s="139"/>
      <c r="IF65" s="139"/>
      <c r="IG65" s="139"/>
      <c r="IH65" s="139"/>
      <c r="II65" s="139"/>
      <c r="IJ65" s="139"/>
      <c r="IK65" s="139"/>
      <c r="IL65" s="139"/>
      <c r="IM65" s="139"/>
      <c r="IN65" s="139"/>
      <c r="IO65" s="139"/>
      <c r="IP65" s="139"/>
      <c r="IQ65" s="139"/>
      <c r="IR65" s="139"/>
      <c r="IS65" s="139"/>
      <c r="IT65" s="139"/>
      <c r="IU65" s="139"/>
      <c r="IV65" s="139"/>
    </row>
    <row r="66" spans="1:256" s="6" customFormat="1" ht="15" x14ac:dyDescent="0.2">
      <c r="A66" s="149"/>
      <c r="B66" t="s">
        <v>165</v>
      </c>
      <c r="C66"/>
      <c r="D66"/>
      <c r="E66" s="127"/>
      <c r="F66" s="127"/>
      <c r="G66" s="142"/>
      <c r="H66" s="141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39"/>
      <c r="CF66" s="139"/>
      <c r="CG66" s="139"/>
      <c r="CH66" s="139"/>
      <c r="CI66" s="139"/>
      <c r="CJ66" s="139"/>
      <c r="CK66" s="139"/>
      <c r="CL66" s="139"/>
      <c r="CM66" s="139"/>
      <c r="CN66" s="139"/>
      <c r="CO66" s="139"/>
      <c r="CP66" s="139"/>
      <c r="CQ66" s="139"/>
      <c r="CR66" s="139"/>
      <c r="CS66" s="139"/>
      <c r="CT66" s="139"/>
      <c r="CU66" s="139"/>
      <c r="CV66" s="139"/>
      <c r="CW66" s="139"/>
      <c r="CX66" s="139"/>
      <c r="CY66" s="139"/>
      <c r="CZ66" s="139"/>
      <c r="DA66" s="139"/>
      <c r="DB66" s="139"/>
      <c r="DC66" s="139"/>
      <c r="DD66" s="139"/>
      <c r="DE66" s="139"/>
      <c r="DF66" s="139"/>
      <c r="DG66" s="139"/>
      <c r="DH66" s="139"/>
      <c r="DI66" s="139"/>
      <c r="DJ66" s="139"/>
      <c r="DK66" s="139"/>
      <c r="DL66" s="139"/>
      <c r="DM66" s="139"/>
      <c r="DN66" s="139"/>
      <c r="DO66" s="139"/>
      <c r="DP66" s="139"/>
      <c r="DQ66" s="139"/>
      <c r="DR66" s="139"/>
      <c r="DS66" s="139"/>
      <c r="DT66" s="139"/>
      <c r="DU66" s="139"/>
      <c r="DV66" s="139"/>
      <c r="DW66" s="139"/>
      <c r="DX66" s="139"/>
      <c r="DY66" s="139"/>
      <c r="DZ66" s="139"/>
      <c r="EA66" s="139"/>
      <c r="EB66" s="139"/>
      <c r="EC66" s="139"/>
      <c r="ED66" s="139"/>
      <c r="EE66" s="139"/>
      <c r="EF66" s="139"/>
      <c r="EG66" s="139"/>
      <c r="EH66" s="139"/>
      <c r="EI66" s="139"/>
      <c r="EJ66" s="139"/>
      <c r="EK66" s="139"/>
      <c r="EL66" s="139"/>
      <c r="EM66" s="139"/>
      <c r="EN66" s="139"/>
      <c r="EO66" s="139"/>
      <c r="EP66" s="139"/>
      <c r="EQ66" s="139"/>
      <c r="ER66" s="139"/>
      <c r="ES66" s="139"/>
      <c r="ET66" s="139"/>
      <c r="EU66" s="139"/>
      <c r="EV66" s="139"/>
      <c r="EW66" s="139"/>
      <c r="EX66" s="139"/>
      <c r="EY66" s="139"/>
      <c r="EZ66" s="139"/>
      <c r="FA66" s="139"/>
      <c r="FB66" s="139"/>
      <c r="FC66" s="139"/>
      <c r="FD66" s="139"/>
      <c r="FE66" s="139"/>
      <c r="FF66" s="139"/>
      <c r="FG66" s="139"/>
      <c r="FH66" s="139"/>
      <c r="FI66" s="139"/>
      <c r="FJ66" s="139"/>
      <c r="FK66" s="139"/>
      <c r="FL66" s="139"/>
      <c r="FM66" s="139"/>
      <c r="FN66" s="139"/>
      <c r="FO66" s="139"/>
      <c r="FP66" s="139"/>
      <c r="FQ66" s="139"/>
      <c r="FR66" s="139"/>
      <c r="FS66" s="139"/>
      <c r="FT66" s="139"/>
      <c r="FU66" s="139"/>
      <c r="FV66" s="139"/>
      <c r="FW66" s="139"/>
      <c r="FX66" s="139"/>
      <c r="FY66" s="139"/>
      <c r="FZ66" s="139"/>
      <c r="GA66" s="139"/>
      <c r="GB66" s="139"/>
      <c r="GC66" s="139"/>
      <c r="GD66" s="139"/>
      <c r="GE66" s="139"/>
      <c r="GF66" s="139"/>
      <c r="GG66" s="139"/>
      <c r="GH66" s="139"/>
      <c r="GI66" s="139"/>
      <c r="GJ66" s="139"/>
      <c r="GK66" s="139"/>
      <c r="GL66" s="139"/>
      <c r="GM66" s="139"/>
      <c r="GN66" s="139"/>
      <c r="GO66" s="139"/>
      <c r="GP66" s="139"/>
      <c r="GQ66" s="139"/>
      <c r="GR66" s="139"/>
      <c r="GS66" s="139"/>
      <c r="GT66" s="139"/>
      <c r="GU66" s="139"/>
      <c r="GV66" s="139"/>
      <c r="GW66" s="139"/>
      <c r="GX66" s="139"/>
      <c r="GY66" s="139"/>
      <c r="GZ66" s="139"/>
      <c r="HA66" s="139"/>
      <c r="HB66" s="139"/>
      <c r="HC66" s="139"/>
      <c r="HD66" s="139"/>
      <c r="HE66" s="139"/>
      <c r="HF66" s="139"/>
      <c r="HG66" s="139"/>
      <c r="HH66" s="139"/>
      <c r="HI66" s="139"/>
      <c r="HJ66" s="139"/>
      <c r="HK66" s="139"/>
      <c r="HL66" s="139"/>
      <c r="HM66" s="139"/>
      <c r="HN66" s="139"/>
      <c r="HO66" s="139"/>
      <c r="HP66" s="139"/>
      <c r="HQ66" s="139"/>
      <c r="HR66" s="139"/>
      <c r="HS66" s="139"/>
      <c r="HT66" s="139"/>
      <c r="HU66" s="139"/>
      <c r="HV66" s="139"/>
      <c r="HW66" s="139"/>
      <c r="HX66" s="139"/>
      <c r="HY66" s="139"/>
      <c r="HZ66" s="139"/>
      <c r="IA66" s="139"/>
      <c r="IB66" s="139"/>
      <c r="IC66" s="139"/>
      <c r="ID66" s="139"/>
      <c r="IE66" s="139"/>
      <c r="IF66" s="139"/>
      <c r="IG66" s="139"/>
      <c r="IH66" s="139"/>
      <c r="II66" s="139"/>
      <c r="IJ66" s="139"/>
      <c r="IK66" s="139"/>
      <c r="IL66" s="139"/>
      <c r="IM66" s="139"/>
      <c r="IN66" s="139"/>
      <c r="IO66" s="139"/>
      <c r="IP66" s="139"/>
      <c r="IQ66" s="139"/>
      <c r="IR66" s="139"/>
      <c r="IS66" s="139"/>
      <c r="IT66" s="139"/>
      <c r="IU66" s="139"/>
      <c r="IV66" s="139"/>
    </row>
    <row r="67" spans="1:256" s="6" customFormat="1" x14ac:dyDescent="0.2">
      <c r="A67" s="149"/>
      <c r="B67" s="150"/>
      <c r="C67" s="151"/>
      <c r="D67" s="150"/>
      <c r="E67" s="150"/>
      <c r="F67" s="150"/>
      <c r="G67" s="150"/>
      <c r="H67" s="13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s="6" customFormat="1" x14ac:dyDescent="0.2">
      <c r="A68" s="143"/>
      <c r="B68" s="150"/>
      <c r="C68" s="3"/>
      <c r="D68" s="150"/>
      <c r="E68" s="150"/>
      <c r="F68" s="150"/>
      <c r="G68" s="150"/>
      <c r="H68" s="273" t="s">
        <v>14</v>
      </c>
      <c r="I68" s="27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s="6" customFormat="1" x14ac:dyDescent="0.2">
      <c r="A69" s="150"/>
      <c r="B69" s="150"/>
      <c r="C69" s="150"/>
      <c r="D69" s="150"/>
      <c r="E69" s="152" t="s">
        <v>83</v>
      </c>
      <c r="F69" s="150"/>
      <c r="G69" s="150"/>
      <c r="H69" s="5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s="6" customFormat="1" x14ac:dyDescent="0.2">
      <c r="A70" s="150" t="s">
        <v>208</v>
      </c>
      <c r="B70" s="150"/>
      <c r="C70" s="150"/>
      <c r="D70" s="150"/>
      <c r="E70" s="3"/>
      <c r="F70" s="150"/>
      <c r="G70" s="150"/>
      <c r="H70" s="153"/>
      <c r="I70" s="15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s="6" customFormat="1" x14ac:dyDescent="0.2">
      <c r="A71" s="150" t="s">
        <v>82</v>
      </c>
      <c r="B71" s="150"/>
      <c r="C71" s="150"/>
      <c r="D71" s="150"/>
      <c r="E71" s="150"/>
      <c r="F71" s="150"/>
      <c r="G71" s="150"/>
      <c r="H71" s="5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6" customFormat="1" x14ac:dyDescent="0.2">
      <c r="A72" s="150"/>
      <c r="B72" s="150"/>
      <c r="C72" s="150"/>
      <c r="D72" s="150"/>
      <c r="E72" s="150"/>
      <c r="F72" s="150"/>
      <c r="G72" s="150"/>
      <c r="H72" s="5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6" customFormat="1" x14ac:dyDescent="0.2">
      <c r="A73" s="150"/>
      <c r="B73" s="150"/>
      <c r="C73" s="150"/>
      <c r="D73" s="150"/>
      <c r="E73" s="150"/>
      <c r="F73" s="150"/>
      <c r="G73" s="150"/>
      <c r="H73" s="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6" customFormat="1" x14ac:dyDescent="0.2">
      <c r="A74" s="150"/>
      <c r="B74" s="150"/>
      <c r="C74" s="150"/>
      <c r="D74" s="150"/>
      <c r="E74" s="150"/>
      <c r="F74" s="150"/>
      <c r="G74" s="150"/>
      <c r="H74" s="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s="6" customFormat="1" x14ac:dyDescent="0.2">
      <c r="A75" s="150"/>
      <c r="B75" s="3"/>
      <c r="C75" s="3"/>
      <c r="D75" s="150"/>
      <c r="E75" s="150"/>
      <c r="F75" s="150"/>
      <c r="G75" s="150"/>
      <c r="H75" s="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s="6" customFormat="1" x14ac:dyDescent="0.2">
      <c r="A76" s="150"/>
      <c r="B76" s="3"/>
      <c r="C76" s="3"/>
      <c r="D76" s="150"/>
      <c r="E76" s="150"/>
      <c r="F76" s="150"/>
      <c r="G76" s="150"/>
      <c r="H76" s="5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6" customFormat="1" x14ac:dyDescent="0.2">
      <c r="A77" s="3"/>
      <c r="B77" s="3"/>
      <c r="C77" s="3"/>
      <c r="D77" s="150"/>
      <c r="E77" s="150"/>
      <c r="F77" s="150"/>
      <c r="G77" s="150"/>
      <c r="H77" s="5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</sheetData>
  <mergeCells count="2">
    <mergeCell ref="C4:I4"/>
    <mergeCell ref="H68:I68"/>
  </mergeCells>
  <pageMargins left="0.59055118110236227" right="0.62992125984251968" top="0.51181102362204722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SK-PR</vt:lpstr>
      <vt:lpstr>SK-RAS</vt:lpstr>
      <vt:lpstr>'SK-RAS'!Ispis_naslova</vt:lpstr>
    </vt:vector>
  </TitlesOfParts>
  <Company>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Admin</cp:lastModifiedBy>
  <cp:lastPrinted>2022-01-28T07:13:33Z</cp:lastPrinted>
  <dcterms:created xsi:type="dcterms:W3CDTF">2009-09-29T11:29:53Z</dcterms:created>
  <dcterms:modified xsi:type="dcterms:W3CDTF">2022-02-02T12:20:08Z</dcterms:modified>
</cp:coreProperties>
</file>