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E290" i="9" s="1"/>
  <c r="B290" i="9" s="1"/>
  <c r="G290" i="9"/>
  <c r="F290" i="9"/>
  <c r="F289" i="9"/>
  <c r="H288" i="9"/>
  <c r="G288" i="9"/>
  <c r="F288" i="9"/>
  <c r="E288" i="9"/>
  <c r="B288" i="9" s="1"/>
  <c r="F287" i="9"/>
  <c r="F286" i="9"/>
  <c r="H285" i="9"/>
  <c r="G285" i="9"/>
  <c r="F285" i="9"/>
  <c r="E285" i="9"/>
  <c r="B285" i="9"/>
  <c r="H284" i="9"/>
  <c r="G284" i="9"/>
  <c r="F284" i="9"/>
  <c r="H283" i="9"/>
  <c r="G283" i="9"/>
  <c r="F283" i="9"/>
  <c r="E283" i="9"/>
  <c r="B283" i="9" s="1"/>
  <c r="F282" i="9"/>
  <c r="H281" i="9"/>
  <c r="E281" i="9" s="1"/>
  <c r="B281" i="9" s="1"/>
  <c r="G281" i="9"/>
  <c r="F281" i="9"/>
  <c r="H280" i="9"/>
  <c r="E280" i="9" s="1"/>
  <c r="B280" i="9" s="1"/>
  <c r="G280" i="9"/>
  <c r="F280" i="9"/>
  <c r="H279" i="9"/>
  <c r="E279" i="9" s="1"/>
  <c r="B279" i="9" s="1"/>
  <c r="G279" i="9"/>
  <c r="F279" i="9"/>
  <c r="F278" i="9"/>
  <c r="F277" i="9"/>
  <c r="F276" i="9"/>
  <c r="F275" i="9"/>
  <c r="L274" i="9"/>
  <c r="F274" i="9" s="1"/>
  <c r="H274" i="9"/>
  <c r="I273" i="9"/>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H225" i="9"/>
  <c r="E225" i="9" s="1"/>
  <c r="B225" i="9" s="1"/>
  <c r="G225" i="9"/>
  <c r="F225" i="9"/>
  <c r="M224" i="9"/>
  <c r="L224" i="9"/>
  <c r="F224" i="9" s="1"/>
  <c r="E224" i="9"/>
  <c r="B224" i="9" s="1"/>
  <c r="M223" i="9"/>
  <c r="L223" i="9"/>
  <c r="F223" i="9"/>
  <c r="E223" i="9"/>
  <c r="B223" i="9"/>
  <c r="M222" i="9"/>
  <c r="L222" i="9"/>
  <c r="F222" i="9" s="1"/>
  <c r="E222" i="9"/>
  <c r="B222" i="9" s="1"/>
  <c r="M221" i="9"/>
  <c r="L221" i="9"/>
  <c r="F221" i="9"/>
  <c r="E221" i="9"/>
  <c r="B221" i="9"/>
  <c r="M220" i="9"/>
  <c r="L220" i="9"/>
  <c r="F220" i="9" s="1"/>
  <c r="E220" i="9"/>
  <c r="M219" i="9"/>
  <c r="L219" i="9"/>
  <c r="E219" i="9"/>
  <c r="M218" i="9"/>
  <c r="L218" i="9"/>
  <c r="E218" i="9"/>
  <c r="M217" i="9"/>
  <c r="L217" i="9"/>
  <c r="E217" i="9"/>
  <c r="M216" i="9"/>
  <c r="L216" i="9"/>
  <c r="E216" i="9"/>
  <c r="M215" i="9"/>
  <c r="L215" i="9"/>
  <c r="F215" i="9"/>
  <c r="E215" i="9"/>
  <c r="B215" i="9"/>
  <c r="M214" i="9"/>
  <c r="L214" i="9"/>
  <c r="F214" i="9" s="1"/>
  <c r="E214" i="9"/>
  <c r="B214" i="9" s="1"/>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B158" i="9"/>
  <c r="H157" i="9"/>
  <c r="G157" i="9"/>
  <c r="F157" i="9"/>
  <c r="E157" i="9"/>
  <c r="B157" i="9" s="1"/>
  <c r="H156" i="9"/>
  <c r="E156" i="9" s="1"/>
  <c r="B156" i="9" s="1"/>
  <c r="G156" i="9"/>
  <c r="F156" i="9"/>
  <c r="H155" i="9"/>
  <c r="G155" i="9"/>
  <c r="F155" i="9"/>
  <c r="E155" i="9"/>
  <c r="B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G147" i="9"/>
  <c r="F147" i="9"/>
  <c r="E147" i="9"/>
  <c r="B147" i="9"/>
  <c r="H146" i="9"/>
  <c r="G146" i="9"/>
  <c r="F146" i="9"/>
  <c r="E146" i="9"/>
  <c r="B146" i="9" s="1"/>
  <c r="H145" i="9"/>
  <c r="E145" i="9" s="1"/>
  <c r="B145" i="9" s="1"/>
  <c r="G145" i="9"/>
  <c r="F145" i="9"/>
  <c r="H144" i="9"/>
  <c r="G144" i="9"/>
  <c r="F144" i="9"/>
  <c r="E144" i="9"/>
  <c r="B144" i="9" s="1"/>
  <c r="H143" i="9"/>
  <c r="E143" i="9" s="1"/>
  <c r="B143" i="9" s="1"/>
  <c r="G143" i="9"/>
  <c r="F143" i="9"/>
  <c r="F142" i="9"/>
  <c r="H141" i="9"/>
  <c r="G141" i="9"/>
  <c r="F141" i="9"/>
  <c r="E141" i="9"/>
  <c r="B141" i="9"/>
  <c r="H140" i="9"/>
  <c r="G140" i="9"/>
  <c r="F140" i="9"/>
  <c r="E140" i="9"/>
  <c r="B140" i="9" s="1"/>
  <c r="H139" i="9"/>
  <c r="G139" i="9"/>
  <c r="F139" i="9"/>
  <c r="E139" i="9"/>
  <c r="B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G133" i="9"/>
  <c r="F133" i="9"/>
  <c r="E133" i="9"/>
  <c r="B133" i="9"/>
  <c r="H132" i="9"/>
  <c r="G132" i="9"/>
  <c r="F132" i="9"/>
  <c r="E132" i="9"/>
  <c r="B132" i="9" s="1"/>
  <c r="H131" i="9"/>
  <c r="G131" i="9"/>
  <c r="F131" i="9"/>
  <c r="E131" i="9"/>
  <c r="B131" i="9"/>
  <c r="H130" i="9"/>
  <c r="G130" i="9"/>
  <c r="F130" i="9"/>
  <c r="E130" i="9"/>
  <c r="B130" i="9" s="1"/>
  <c r="H129" i="9"/>
  <c r="G129" i="9"/>
  <c r="F129" i="9"/>
  <c r="E129" i="9"/>
  <c r="B129" i="9" s="1"/>
  <c r="H128" i="9"/>
  <c r="G128" i="9"/>
  <c r="F128" i="9"/>
  <c r="E128" i="9"/>
  <c r="B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G110" i="9"/>
  <c r="F110" i="9"/>
  <c r="E110" i="9"/>
  <c r="B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G104" i="9"/>
  <c r="F104" i="9"/>
  <c r="E104" i="9"/>
  <c r="B104" i="9"/>
  <c r="H103" i="9"/>
  <c r="G103" i="9"/>
  <c r="F103" i="9"/>
  <c r="E103" i="9"/>
  <c r="B103" i="9" s="1"/>
  <c r="H102" i="9"/>
  <c r="E102" i="9" s="1"/>
  <c r="B102" i="9" s="1"/>
  <c r="G102" i="9"/>
  <c r="F102" i="9"/>
  <c r="H101" i="9"/>
  <c r="G101" i="9"/>
  <c r="F101" i="9"/>
  <c r="E101" i="9"/>
  <c r="B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G91" i="9"/>
  <c r="F91" i="9"/>
  <c r="E91" i="9"/>
  <c r="B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G73" i="9"/>
  <c r="F73" i="9"/>
  <c r="E73" i="9"/>
  <c r="B73" i="9" s="1"/>
  <c r="H72" i="9"/>
  <c r="G72" i="9"/>
  <c r="F72" i="9"/>
  <c r="E72" i="9"/>
  <c r="B72" i="9"/>
  <c r="H71" i="9"/>
  <c r="G71" i="9"/>
  <c r="F71" i="9"/>
  <c r="E71" i="9"/>
  <c r="B71" i="9" s="1"/>
  <c r="H70" i="9"/>
  <c r="G70" i="9"/>
  <c r="F70" i="9"/>
  <c r="E70" i="9"/>
  <c r="B70" i="9"/>
  <c r="H69" i="9"/>
  <c r="G69" i="9"/>
  <c r="F69" i="9"/>
  <c r="E69" i="9"/>
  <c r="B69" i="9" s="1"/>
  <c r="H68" i="9"/>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G60" i="9"/>
  <c r="F60" i="9"/>
  <c r="E60" i="9"/>
  <c r="B60" i="9"/>
  <c r="H59" i="9"/>
  <c r="G59" i="9"/>
  <c r="F59" i="9"/>
  <c r="E59" i="9"/>
  <c r="B59" i="9" s="1"/>
  <c r="H58" i="9"/>
  <c r="E58" i="9" s="1"/>
  <c r="B58" i="9" s="1"/>
  <c r="G58" i="9"/>
  <c r="F58" i="9"/>
  <c r="H57" i="9"/>
  <c r="G57" i="9"/>
  <c r="F57" i="9"/>
  <c r="E57" i="9"/>
  <c r="B57" i="9" s="1"/>
  <c r="H56" i="9"/>
  <c r="G56" i="9"/>
  <c r="F56" i="9"/>
  <c r="E56" i="9"/>
  <c r="B56" i="9" s="1"/>
  <c r="H55" i="9"/>
  <c r="G55" i="9"/>
  <c r="F55" i="9"/>
  <c r="E55" i="9"/>
  <c r="B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G45" i="9"/>
  <c r="F45" i="9"/>
  <c r="E45" i="9"/>
  <c r="B45" i="9"/>
  <c r="H44" i="9"/>
  <c r="E44" i="9" s="1"/>
  <c r="B44" i="9" s="1"/>
  <c r="G44" i="9"/>
  <c r="F44" i="9"/>
  <c r="H43" i="9"/>
  <c r="G43" i="9"/>
  <c r="F43" i="9"/>
  <c r="H42" i="9"/>
  <c r="E42" i="9" s="1"/>
  <c r="B42" i="9" s="1"/>
  <c r="G42" i="9"/>
  <c r="F42" i="9"/>
  <c r="H41" i="9"/>
  <c r="E41" i="9" s="1"/>
  <c r="B41" i="9" s="1"/>
  <c r="G41" i="9"/>
  <c r="F41" i="9"/>
  <c r="H40" i="9"/>
  <c r="E40" i="9" s="1"/>
  <c r="B40" i="9" s="1"/>
  <c r="G40" i="9"/>
  <c r="F40" i="9"/>
  <c r="H39" i="9"/>
  <c r="G39" i="9"/>
  <c r="F39" i="9"/>
  <c r="H38" i="9"/>
  <c r="G38" i="9"/>
  <c r="F38" i="9"/>
  <c r="E38" i="9"/>
  <c r="B38" i="9" s="1"/>
  <c r="H37" i="9"/>
  <c r="E37" i="9" s="1"/>
  <c r="B37" i="9" s="1"/>
  <c r="G37" i="9"/>
  <c r="F37" i="9"/>
  <c r="H36" i="9"/>
  <c r="G36" i="9"/>
  <c r="F36" i="9"/>
  <c r="E36" i="9"/>
  <c r="B36" i="9" s="1"/>
  <c r="H35" i="9"/>
  <c r="G35" i="9"/>
  <c r="F35" i="9"/>
  <c r="E35" i="9"/>
  <c r="B35" i="9"/>
  <c r="H34" i="9"/>
  <c r="G34" i="9"/>
  <c r="F34" i="9"/>
  <c r="E34" i="9"/>
  <c r="B34" i="9" s="1"/>
  <c r="H33" i="9"/>
  <c r="E33" i="9" s="1"/>
  <c r="B33" i="9" s="1"/>
  <c r="G33" i="9"/>
  <c r="F33" i="9"/>
  <c r="H32" i="9"/>
  <c r="G32" i="9"/>
  <c r="F32" i="9"/>
  <c r="E32" i="9"/>
  <c r="B32" i="9" s="1"/>
  <c r="H31" i="9"/>
  <c r="E31" i="9" s="1"/>
  <c r="B31" i="9" s="1"/>
  <c r="G31" i="9"/>
  <c r="F31" i="9"/>
  <c r="H30" i="9"/>
  <c r="G30" i="9"/>
  <c r="F30" i="9"/>
  <c r="E30" i="9"/>
  <c r="B30" i="9" s="1"/>
  <c r="H29" i="9"/>
  <c r="E29" i="9" s="1"/>
  <c r="B29" i="9" s="1"/>
  <c r="G29" i="9"/>
  <c r="F29" i="9"/>
  <c r="H28" i="9"/>
  <c r="E28" i="9" s="1"/>
  <c r="B28" i="9" s="1"/>
  <c r="G28" i="9"/>
  <c r="F28" i="9"/>
  <c r="H27" i="9"/>
  <c r="G27" i="9"/>
  <c r="F27" i="9"/>
  <c r="E27" i="9"/>
  <c r="B27" i="9" s="1"/>
  <c r="H26" i="9"/>
  <c r="G26" i="9"/>
  <c r="F26" i="9"/>
  <c r="E26" i="9"/>
  <c r="B26" i="9" s="1"/>
  <c r="H25" i="9"/>
  <c r="G25" i="9"/>
  <c r="F25" i="9"/>
  <c r="E25" i="9"/>
  <c r="B25" i="9" s="1"/>
  <c r="H24" i="9"/>
  <c r="E24" i="9" s="1"/>
  <c r="B24" i="9" s="1"/>
  <c r="G24" i="9"/>
  <c r="F24" i="9"/>
  <c r="H23" i="9"/>
  <c r="G23" i="9"/>
  <c r="F23" i="9"/>
  <c r="E23" i="9"/>
  <c r="B23" i="9" s="1"/>
  <c r="H22" i="9"/>
  <c r="E22" i="9" s="1"/>
  <c r="B22" i="9" s="1"/>
  <c r="G22" i="9"/>
  <c r="F22" i="9"/>
  <c r="H21" i="9"/>
  <c r="G21" i="9"/>
  <c r="F21" i="9"/>
  <c r="E21" i="9"/>
  <c r="B21" i="9" s="1"/>
  <c r="F20" i="9"/>
  <c r="F4" i="9"/>
  <c r="O3" i="9"/>
  <c r="G274" i="9" s="1"/>
  <c r="E274" i="9" s="1"/>
  <c r="B274" i="9" s="1"/>
  <c r="I3" i="9"/>
  <c r="H3" i="9"/>
  <c r="G3" i="9"/>
  <c r="D101" i="8"/>
  <c r="D95" i="8"/>
  <c r="D90" i="8"/>
  <c r="D85" i="8"/>
  <c r="D80" i="8"/>
  <c r="D75" i="8"/>
  <c r="D70" i="8"/>
  <c r="D65" i="8"/>
  <c r="D60" i="8"/>
  <c r="D55" i="8"/>
  <c r="D50" i="8"/>
  <c r="D49" i="8" s="1"/>
  <c r="D44" i="8"/>
  <c r="D36" i="8"/>
  <c r="D26" i="8"/>
  <c r="D24" i="8" s="1"/>
  <c r="D18" i="8"/>
  <c r="D8" i="8"/>
  <c r="D6" i="8" s="1"/>
  <c r="C1481" i="1" s="1"/>
  <c r="H1481" i="1" s="1"/>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E114" i="6" s="1"/>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E245" i="5" s="1"/>
  <c r="D1222" i="1" s="1"/>
  <c r="D250" i="5"/>
  <c r="F249" i="5"/>
  <c r="F248" i="5"/>
  <c r="F247" i="5"/>
  <c r="E246" i="5"/>
  <c r="D246" i="5"/>
  <c r="F244" i="5"/>
  <c r="F243" i="5"/>
  <c r="E242" i="5"/>
  <c r="D242" i="5"/>
  <c r="F242" i="5" s="1"/>
  <c r="F241" i="5"/>
  <c r="F240" i="5"/>
  <c r="E239" i="5"/>
  <c r="E238"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79" i="5"/>
  <c r="F178" i="5"/>
  <c r="E177" i="5"/>
  <c r="H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87" i="5"/>
  <c r="D87" i="5"/>
  <c r="F87" i="5" s="1"/>
  <c r="F86" i="5"/>
  <c r="F85" i="5"/>
  <c r="F84" i="5"/>
  <c r="F83" i="5"/>
  <c r="F82" i="5"/>
  <c r="F81" i="5"/>
  <c r="F80" i="5"/>
  <c r="E79" i="5"/>
  <c r="E78" i="5" s="1"/>
  <c r="D79" i="5"/>
  <c r="F79" i="5" s="1"/>
  <c r="D78" i="5"/>
  <c r="F78" i="5"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F421" i="4" s="1"/>
  <c r="E418" i="4"/>
  <c r="D418" i="4"/>
  <c r="E417" i="4"/>
  <c r="D417" i="4"/>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F362" i="4"/>
  <c r="F361" i="4"/>
  <c r="F360" i="4"/>
  <c r="F359" i="4"/>
  <c r="F358" i="4"/>
  <c r="F357" i="4"/>
  <c r="E356" i="4"/>
  <c r="E351" i="4" s="1"/>
  <c r="D346" i="1" s="1"/>
  <c r="D356" i="4"/>
  <c r="F355" i="4"/>
  <c r="F354" i="4"/>
  <c r="F353" i="4"/>
  <c r="E352" i="4"/>
  <c r="D352" i="4"/>
  <c r="F352"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E299" i="4" s="1"/>
  <c r="E298" i="4" s="1"/>
  <c r="D300" i="4"/>
  <c r="F300" i="4" s="1"/>
  <c r="D299" i="4"/>
  <c r="D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8" i="4"/>
  <c r="F257" i="4"/>
  <c r="F256" i="4"/>
  <c r="F255" i="4"/>
  <c r="F254" i="4"/>
  <c r="E253" i="4"/>
  <c r="D253" i="4"/>
  <c r="F253" i="4" s="1"/>
  <c r="E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4" i="4"/>
  <c r="F162" i="4"/>
  <c r="F161" i="4"/>
  <c r="F160" i="4"/>
  <c r="E159" i="4"/>
  <c r="E152" i="4" s="1"/>
  <c r="D148" i="1" s="1"/>
  <c r="D159" i="4"/>
  <c r="F158" i="4"/>
  <c r="F157" i="4"/>
  <c r="F156" i="4"/>
  <c r="F155" i="4"/>
  <c r="F154" i="4"/>
  <c r="E153" i="4"/>
  <c r="D153" i="4"/>
  <c r="F150" i="4"/>
  <c r="F149" i="4"/>
  <c r="F148" i="4"/>
  <c r="F147" i="4"/>
  <c r="F146" i="4"/>
  <c r="F145" i="4"/>
  <c r="F144" i="4"/>
  <c r="F143" i="4"/>
  <c r="F142" i="4"/>
  <c r="F141" i="4"/>
  <c r="E140" i="4"/>
  <c r="D140" i="4"/>
  <c r="F140" i="4" s="1"/>
  <c r="E139" i="4"/>
  <c r="D139" i="4"/>
  <c r="F139" i="4" s="1"/>
  <c r="F138" i="4"/>
  <c r="F137" i="4"/>
  <c r="F136" i="4"/>
  <c r="F135" i="4"/>
  <c r="E134" i="4"/>
  <c r="D134" i="4"/>
  <c r="E133" i="4"/>
  <c r="D133" i="4"/>
  <c r="F132" i="4"/>
  <c r="F131" i="4"/>
  <c r="F130" i="4"/>
  <c r="F129" i="4"/>
  <c r="E128" i="4"/>
  <c r="D128" i="4"/>
  <c r="F127" i="4"/>
  <c r="F126" i="4"/>
  <c r="E125" i="4"/>
  <c r="D125" i="4"/>
  <c r="E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7" i="1"/>
  <c r="C1577" i="1"/>
  <c r="H1577" i="1" s="1"/>
  <c r="C1576" i="1"/>
  <c r="G1575" i="1"/>
  <c r="C1575" i="1"/>
  <c r="H1575" i="1" s="1"/>
  <c r="C1574" i="1"/>
  <c r="G1573" i="1"/>
  <c r="C1573" i="1"/>
  <c r="H1573" i="1" s="1"/>
  <c r="C1572" i="1"/>
  <c r="G1571" i="1"/>
  <c r="C1571" i="1"/>
  <c r="H1571" i="1" s="1"/>
  <c r="C1570" i="1"/>
  <c r="G1569" i="1"/>
  <c r="C1569" i="1"/>
  <c r="H1569" i="1" s="1"/>
  <c r="C1568" i="1"/>
  <c r="G1567" i="1"/>
  <c r="C1567" i="1"/>
  <c r="H1567" i="1" s="1"/>
  <c r="C1566" i="1"/>
  <c r="G1565" i="1"/>
  <c r="C1565" i="1"/>
  <c r="H1565" i="1" s="1"/>
  <c r="C1564" i="1"/>
  <c r="G1563" i="1"/>
  <c r="C1563" i="1"/>
  <c r="H1563" i="1" s="1"/>
  <c r="C1562" i="1"/>
  <c r="G1561" i="1"/>
  <c r="C1561" i="1"/>
  <c r="H1561" i="1" s="1"/>
  <c r="C1560" i="1"/>
  <c r="G1559" i="1"/>
  <c r="C1559" i="1"/>
  <c r="H1559" i="1" s="1"/>
  <c r="C1558" i="1"/>
  <c r="G1557" i="1"/>
  <c r="C1557" i="1"/>
  <c r="H1557" i="1" s="1"/>
  <c r="C1556" i="1"/>
  <c r="G1555" i="1"/>
  <c r="C1555" i="1"/>
  <c r="H1555" i="1" s="1"/>
  <c r="C1554" i="1"/>
  <c r="G1553" i="1"/>
  <c r="C1553" i="1"/>
  <c r="H1553" i="1" s="1"/>
  <c r="C1552" i="1"/>
  <c r="G1551" i="1"/>
  <c r="C1551" i="1"/>
  <c r="H1551" i="1" s="1"/>
  <c r="C1550" i="1"/>
  <c r="G1549" i="1"/>
  <c r="C1549" i="1"/>
  <c r="H1549" i="1" s="1"/>
  <c r="C1548" i="1"/>
  <c r="G1547" i="1"/>
  <c r="C1547" i="1"/>
  <c r="H1547" i="1" s="1"/>
  <c r="C1546" i="1"/>
  <c r="G1545" i="1"/>
  <c r="C1545" i="1"/>
  <c r="H1545" i="1" s="1"/>
  <c r="C1544" i="1"/>
  <c r="G1543" i="1"/>
  <c r="C1543" i="1"/>
  <c r="H1543" i="1" s="1"/>
  <c r="C1542" i="1"/>
  <c r="G1541" i="1"/>
  <c r="C1541" i="1"/>
  <c r="H1541" i="1" s="1"/>
  <c r="C1540" i="1"/>
  <c r="G1539" i="1"/>
  <c r="C1539" i="1"/>
  <c r="H1539" i="1" s="1"/>
  <c r="C1538" i="1"/>
  <c r="G1537" i="1"/>
  <c r="C1537" i="1"/>
  <c r="H1537" i="1" s="1"/>
  <c r="C1536" i="1"/>
  <c r="G1535" i="1"/>
  <c r="C1535" i="1"/>
  <c r="H1535" i="1" s="1"/>
  <c r="C1534" i="1"/>
  <c r="G1533" i="1"/>
  <c r="C1533" i="1"/>
  <c r="H1533" i="1" s="1"/>
  <c r="C1532" i="1"/>
  <c r="G1531" i="1"/>
  <c r="C1531" i="1"/>
  <c r="H1531" i="1" s="1"/>
  <c r="C1530" i="1"/>
  <c r="G1529" i="1"/>
  <c r="C1529" i="1"/>
  <c r="H1529" i="1" s="1"/>
  <c r="C1528" i="1"/>
  <c r="G1527" i="1"/>
  <c r="C1527" i="1"/>
  <c r="H1527" i="1" s="1"/>
  <c r="C1526" i="1"/>
  <c r="G1525" i="1"/>
  <c r="C1525" i="1"/>
  <c r="H1525" i="1" s="1"/>
  <c r="C1524" i="1"/>
  <c r="G1523" i="1"/>
  <c r="C1523" i="1"/>
  <c r="H1523" i="1" s="1"/>
  <c r="C1522" i="1"/>
  <c r="G1521" i="1"/>
  <c r="C1521" i="1"/>
  <c r="H1521" i="1" s="1"/>
  <c r="C1520" i="1"/>
  <c r="G1519" i="1"/>
  <c r="C1519" i="1"/>
  <c r="H1519" i="1" s="1"/>
  <c r="H1516" i="1"/>
  <c r="C1516" i="1"/>
  <c r="G1516" i="1" s="1"/>
  <c r="G1515" i="1"/>
  <c r="C1515" i="1"/>
  <c r="H1515" i="1" s="1"/>
  <c r="H1514" i="1"/>
  <c r="C1514" i="1"/>
  <c r="G1514" i="1" s="1"/>
  <c r="G1513" i="1"/>
  <c r="C1513" i="1"/>
  <c r="H1513" i="1" s="1"/>
  <c r="H1512" i="1"/>
  <c r="C1512" i="1"/>
  <c r="G1512" i="1" s="1"/>
  <c r="G1511" i="1"/>
  <c r="C1511" i="1"/>
  <c r="H1511" i="1" s="1"/>
  <c r="C1510" i="1"/>
  <c r="G1510" i="1" s="1"/>
  <c r="C1509" i="1"/>
  <c r="H1509" i="1" s="1"/>
  <c r="H1508" i="1"/>
  <c r="C1508" i="1"/>
  <c r="G1508" i="1" s="1"/>
  <c r="G1507" i="1"/>
  <c r="C1507" i="1"/>
  <c r="H1507" i="1" s="1"/>
  <c r="H1506" i="1"/>
  <c r="C1506" i="1"/>
  <c r="G1506" i="1" s="1"/>
  <c r="G1505" i="1"/>
  <c r="C1505" i="1"/>
  <c r="H1505" i="1" s="1"/>
  <c r="C1504" i="1"/>
  <c r="G1504" i="1" s="1"/>
  <c r="C1503" i="1"/>
  <c r="H1503" i="1" s="1"/>
  <c r="C1502" i="1"/>
  <c r="G1502" i="1" s="1"/>
  <c r="C1501" i="1"/>
  <c r="H1501" i="1" s="1"/>
  <c r="H1500" i="1"/>
  <c r="C1500" i="1"/>
  <c r="G1500" i="1" s="1"/>
  <c r="C1499" i="1"/>
  <c r="H1499" i="1" s="1"/>
  <c r="H1498" i="1"/>
  <c r="C1498" i="1"/>
  <c r="G1498" i="1" s="1"/>
  <c r="G1497" i="1"/>
  <c r="C1497" i="1"/>
  <c r="H1497" i="1" s="1"/>
  <c r="H1496" i="1"/>
  <c r="C1496" i="1"/>
  <c r="G1496" i="1" s="1"/>
  <c r="G1495" i="1"/>
  <c r="C1495" i="1"/>
  <c r="H1495" i="1" s="1"/>
  <c r="H1494" i="1"/>
  <c r="C1494" i="1"/>
  <c r="G1494" i="1" s="1"/>
  <c r="G1493" i="1"/>
  <c r="C1493" i="1"/>
  <c r="H1493" i="1" s="1"/>
  <c r="C1492" i="1"/>
  <c r="G1492" i="1" s="1"/>
  <c r="C1491" i="1"/>
  <c r="H1491" i="1" s="1"/>
  <c r="H1490" i="1"/>
  <c r="C1490" i="1"/>
  <c r="G1490" i="1" s="1"/>
  <c r="G1489" i="1"/>
  <c r="C1489" i="1"/>
  <c r="H1489" i="1" s="1"/>
  <c r="H1488" i="1"/>
  <c r="C1488" i="1"/>
  <c r="G1488" i="1" s="1"/>
  <c r="G1487" i="1"/>
  <c r="C1487" i="1"/>
  <c r="H1487" i="1" s="1"/>
  <c r="C1486" i="1"/>
  <c r="G1486" i="1" s="1"/>
  <c r="C1485" i="1"/>
  <c r="H1485" i="1" s="1"/>
  <c r="C1484" i="1"/>
  <c r="G1484" i="1" s="1"/>
  <c r="C1483" i="1"/>
  <c r="H1483" i="1" s="1"/>
  <c r="H1482" i="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D1440" i="1"/>
  <c r="C1440" i="1"/>
  <c r="G1440" i="1" s="1"/>
  <c r="H1439" i="1"/>
  <c r="D1439" i="1"/>
  <c r="J1439" i="1" s="1"/>
  <c r="C1439" i="1"/>
  <c r="G1439" i="1" s="1"/>
  <c r="I1439" i="1" s="1"/>
  <c r="D1438" i="1"/>
  <c r="C1438" i="1"/>
  <c r="D1437" i="1"/>
  <c r="C1437" i="1"/>
  <c r="G1437" i="1" s="1"/>
  <c r="D1436" i="1"/>
  <c r="C1436"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D1420" i="1"/>
  <c r="C1420" i="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C1411" i="1"/>
  <c r="H1410" i="1"/>
  <c r="D1410" i="1"/>
  <c r="C1410" i="1"/>
  <c r="G1410" i="1" s="1"/>
  <c r="D1409" i="1"/>
  <c r="C1409" i="1"/>
  <c r="D1408" i="1"/>
  <c r="C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D1302" i="1"/>
  <c r="C1302" i="1"/>
  <c r="G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D1265" i="1"/>
  <c r="C1265" i="1"/>
  <c r="H1265" i="1" s="1"/>
  <c r="D1264" i="1"/>
  <c r="C1264" i="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D1246" i="1"/>
  <c r="C1246" i="1"/>
  <c r="H1246" i="1" s="1"/>
  <c r="D1245" i="1"/>
  <c r="C1245" i="1"/>
  <c r="H1245" i="1" s="1"/>
  <c r="D1244" i="1"/>
  <c r="C1244" i="1"/>
  <c r="H1244" i="1" s="1"/>
  <c r="D1243" i="1"/>
  <c r="C1243" i="1"/>
  <c r="H1243" i="1" s="1"/>
  <c r="D1242" i="1"/>
  <c r="C1242" i="1"/>
  <c r="H1242" i="1" s="1"/>
  <c r="D1241" i="1"/>
  <c r="C1241" i="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D1155" i="1"/>
  <c r="C1155" i="1"/>
  <c r="G1155" i="1" s="1"/>
  <c r="D1154" i="1"/>
  <c r="D1151" i="1"/>
  <c r="C1151" i="1"/>
  <c r="D1150" i="1"/>
  <c r="C1150" i="1"/>
  <c r="G1150" i="1" s="1"/>
  <c r="D1149" i="1"/>
  <c r="C1149" i="1"/>
  <c r="G1149" i="1" s="1"/>
  <c r="D1148" i="1"/>
  <c r="C1148" i="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C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C1065" i="1"/>
  <c r="G1065" i="1" s="1"/>
  <c r="D1064" i="1"/>
  <c r="C1064" i="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D1053" i="1"/>
  <c r="C1053" i="1"/>
  <c r="G1053" i="1" s="1"/>
  <c r="D1052" i="1"/>
  <c r="C1052" i="1"/>
  <c r="G1052" i="1" s="1"/>
  <c r="D1051" i="1"/>
  <c r="C1051" i="1"/>
  <c r="G1051" i="1" s="1"/>
  <c r="D1050" i="1"/>
  <c r="C1050" i="1"/>
  <c r="D1049" i="1"/>
  <c r="C1049" i="1"/>
  <c r="G1049" i="1" s="1"/>
  <c r="D1048" i="1"/>
  <c r="C1048" i="1"/>
  <c r="D1047" i="1"/>
  <c r="C1047" i="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D1032" i="1"/>
  <c r="C1032" i="1"/>
  <c r="G1032" i="1" s="1"/>
  <c r="D1031" i="1"/>
  <c r="C1031" i="1"/>
  <c r="G1031" i="1" s="1"/>
  <c r="D1030" i="1"/>
  <c r="C1030" i="1"/>
  <c r="D1029" i="1"/>
  <c r="C1029" i="1"/>
  <c r="G1029" i="1" s="1"/>
  <c r="D1028" i="1"/>
  <c r="C1028" i="1"/>
  <c r="D1027" i="1"/>
  <c r="C1027" i="1"/>
  <c r="G1027" i="1" s="1"/>
  <c r="D1026" i="1"/>
  <c r="C1026" i="1"/>
  <c r="G1026" i="1" s="1"/>
  <c r="D1025" i="1"/>
  <c r="C1025" i="1"/>
  <c r="D1024" i="1"/>
  <c r="C1024" i="1"/>
  <c r="G1024" i="1" s="1"/>
  <c r="D1023" i="1"/>
  <c r="C1023" i="1"/>
  <c r="D1022" i="1"/>
  <c r="C1022" i="1"/>
  <c r="G1022" i="1" s="1"/>
  <c r="D1021" i="1"/>
  <c r="C1021" i="1"/>
  <c r="G1021" i="1" s="1"/>
  <c r="D1020" i="1"/>
  <c r="C1020" i="1"/>
  <c r="G1020" i="1" s="1"/>
  <c r="D1019" i="1"/>
  <c r="C1019" i="1"/>
  <c r="G1019" i="1" s="1"/>
  <c r="D1018" i="1"/>
  <c r="C1018" i="1"/>
  <c r="D1017" i="1"/>
  <c r="C1017" i="1"/>
  <c r="G1017" i="1" s="1"/>
  <c r="D1016" i="1"/>
  <c r="C1016" i="1"/>
  <c r="G1016" i="1" s="1"/>
  <c r="D1015" i="1"/>
  <c r="C1015" i="1"/>
  <c r="G1015" i="1" s="1"/>
  <c r="D1014" i="1"/>
  <c r="C1014" i="1"/>
  <c r="D1013" i="1"/>
  <c r="C1013" i="1"/>
  <c r="D1012" i="1"/>
  <c r="C1012" i="1"/>
  <c r="G1012" i="1" s="1"/>
  <c r="D1011" i="1"/>
  <c r="C1011" i="1"/>
  <c r="G1011" i="1" s="1"/>
  <c r="D1010" i="1"/>
  <c r="C1010" i="1"/>
  <c r="G1010" i="1" s="1"/>
  <c r="D1009" i="1"/>
  <c r="C1009" i="1"/>
  <c r="G1009" i="1" s="1"/>
  <c r="D1008" i="1"/>
  <c r="C1008" i="1"/>
  <c r="G1008" i="1" s="1"/>
  <c r="D1007" i="1"/>
  <c r="C1007" i="1"/>
  <c r="G1007" i="1" s="1"/>
  <c r="D1006" i="1"/>
  <c r="C1006" i="1"/>
  <c r="D1005" i="1"/>
  <c r="C1005" i="1"/>
  <c r="G1005" i="1" s="1"/>
  <c r="D1004" i="1"/>
  <c r="C1004" i="1"/>
  <c r="D1003" i="1"/>
  <c r="C1003" i="1"/>
  <c r="D1002" i="1"/>
  <c r="C1002" i="1"/>
  <c r="G1002" i="1" s="1"/>
  <c r="D1001" i="1"/>
  <c r="C1001" i="1"/>
  <c r="G1001" i="1" s="1"/>
  <c r="D1000" i="1"/>
  <c r="C1000" i="1"/>
  <c r="D999" i="1"/>
  <c r="C999" i="1"/>
  <c r="D998" i="1"/>
  <c r="C998" i="1"/>
  <c r="D997" i="1"/>
  <c r="C997" i="1"/>
  <c r="D996" i="1"/>
  <c r="C996" i="1"/>
  <c r="D995" i="1"/>
  <c r="C995" i="1"/>
  <c r="G995" i="1" s="1"/>
  <c r="D994" i="1"/>
  <c r="C994" i="1"/>
  <c r="G994" i="1" s="1"/>
  <c r="D993" i="1"/>
  <c r="C993" i="1"/>
  <c r="D992" i="1"/>
  <c r="C992" i="1"/>
  <c r="G992" i="1" s="1"/>
  <c r="D991" i="1"/>
  <c r="C991" i="1"/>
  <c r="D989" i="1"/>
  <c r="C989" i="1"/>
  <c r="D988" i="1"/>
  <c r="C988" i="1"/>
  <c r="D987" i="1"/>
  <c r="C987" i="1"/>
  <c r="D986" i="1"/>
  <c r="C986"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G710" i="1" s="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D644" i="1"/>
  <c r="C644" i="1"/>
  <c r="H644" i="1" s="1"/>
  <c r="D643" i="1"/>
  <c r="C643" i="1"/>
  <c r="D642" i="1"/>
  <c r="C642" i="1"/>
  <c r="H642" i="1" s="1"/>
  <c r="D641" i="1"/>
  <c r="C641" i="1"/>
  <c r="H641" i="1" s="1"/>
  <c r="D637" i="1"/>
  <c r="C637" i="1"/>
  <c r="H637"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3" i="1"/>
  <c r="C413" i="1"/>
  <c r="H413" i="1" s="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G332" i="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G319" i="1"/>
  <c r="D319" i="1"/>
  <c r="C319" i="1"/>
  <c r="H319" i="1" s="1"/>
  <c r="D318" i="1"/>
  <c r="C318" i="1"/>
  <c r="H318" i="1" s="1"/>
  <c r="D317" i="1"/>
  <c r="C317" i="1"/>
  <c r="H317" i="1" s="1"/>
  <c r="G316" i="1"/>
  <c r="D316" i="1"/>
  <c r="C316" i="1"/>
  <c r="H316" i="1" s="1"/>
  <c r="D315" i="1"/>
  <c r="C315" i="1"/>
  <c r="H315" i="1" s="1"/>
  <c r="D314" i="1"/>
  <c r="C314" i="1"/>
  <c r="H314" i="1" s="1"/>
  <c r="D313" i="1"/>
  <c r="C313" i="1"/>
  <c r="H313" i="1" s="1"/>
  <c r="D312" i="1"/>
  <c r="C312" i="1"/>
  <c r="H312" i="1" s="1"/>
  <c r="G311" i="1"/>
  <c r="D311" i="1"/>
  <c r="C311" i="1"/>
  <c r="H311" i="1" s="1"/>
  <c r="D310" i="1"/>
  <c r="C310" i="1"/>
  <c r="H310" i="1" s="1"/>
  <c r="G309" i="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G300" i="1"/>
  <c r="D300" i="1"/>
  <c r="C300" i="1"/>
  <c r="H300" i="1" s="1"/>
  <c r="D299" i="1"/>
  <c r="C299" i="1"/>
  <c r="H299" i="1" s="1"/>
  <c r="D298" i="1"/>
  <c r="C298" i="1"/>
  <c r="H298" i="1" s="1"/>
  <c r="D297" i="1"/>
  <c r="C297" i="1"/>
  <c r="H297" i="1" s="1"/>
  <c r="D296" i="1"/>
  <c r="C296" i="1"/>
  <c r="H296" i="1" s="1"/>
  <c r="D295" i="1"/>
  <c r="C295" i="1"/>
  <c r="H295" i="1" s="1"/>
  <c r="D294" i="1"/>
  <c r="C294" i="1"/>
  <c r="H294" i="1" s="1"/>
  <c r="D293" i="1"/>
  <c r="C293" i="1"/>
  <c r="H293" i="1" s="1"/>
  <c r="D292" i="1"/>
  <c r="C292" i="1"/>
  <c r="H292" i="1" s="1"/>
  <c r="D291" i="1"/>
  <c r="C291" i="1"/>
  <c r="H291" i="1" s="1"/>
  <c r="D290" i="1"/>
  <c r="C290" i="1"/>
  <c r="H290" i="1" s="1"/>
  <c r="D289" i="1"/>
  <c r="C289" i="1"/>
  <c r="H289" i="1" s="1"/>
  <c r="D288" i="1"/>
  <c r="C288" i="1"/>
  <c r="H288" i="1" s="1"/>
  <c r="D284" i="1"/>
  <c r="C284" i="1"/>
  <c r="H284" i="1" s="1"/>
  <c r="G283" i="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G274" i="1"/>
  <c r="D274" i="1"/>
  <c r="C274" i="1"/>
  <c r="H274" i="1" s="1"/>
  <c r="D273" i="1"/>
  <c r="C273" i="1"/>
  <c r="H273" i="1" s="1"/>
  <c r="D272" i="1"/>
  <c r="C272" i="1"/>
  <c r="H272" i="1" s="1"/>
  <c r="D271" i="1"/>
  <c r="C271" i="1"/>
  <c r="H271" i="1" s="1"/>
  <c r="G270" i="1"/>
  <c r="D270" i="1"/>
  <c r="C270" i="1"/>
  <c r="H270" i="1" s="1"/>
  <c r="D269" i="1"/>
  <c r="C269" i="1"/>
  <c r="H269" i="1" s="1"/>
  <c r="D268" i="1"/>
  <c r="C268" i="1"/>
  <c r="H268" i="1" s="1"/>
  <c r="G267" i="1"/>
  <c r="D267" i="1"/>
  <c r="C267" i="1"/>
  <c r="H267" i="1" s="1"/>
  <c r="D266" i="1"/>
  <c r="C266" i="1"/>
  <c r="H266" i="1" s="1"/>
  <c r="D265" i="1"/>
  <c r="C265" i="1"/>
  <c r="H265" i="1" s="1"/>
  <c r="D264" i="1"/>
  <c r="C264" i="1"/>
  <c r="H264" i="1" s="1"/>
  <c r="D263" i="1"/>
  <c r="C263" i="1"/>
  <c r="H263" i="1" s="1"/>
  <c r="D262" i="1"/>
  <c r="C262" i="1"/>
  <c r="H262" i="1" s="1"/>
  <c r="D261" i="1"/>
  <c r="C261" i="1"/>
  <c r="H261" i="1" s="1"/>
  <c r="G260" i="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H1266" i="1" l="1"/>
  <c r="H1264" i="1"/>
  <c r="H1247" i="1"/>
  <c r="H1241" i="1"/>
  <c r="F250" i="5"/>
  <c r="E237" i="5"/>
  <c r="F246" i="5"/>
  <c r="F180" i="5"/>
  <c r="G1156" i="1"/>
  <c r="G1148" i="1"/>
  <c r="G1151" i="1"/>
  <c r="F170" i="5"/>
  <c r="G1124" i="1"/>
  <c r="G1137" i="1"/>
  <c r="E68" i="5"/>
  <c r="F146" i="5"/>
  <c r="E287" i="9"/>
  <c r="B287" i="9" s="1"/>
  <c r="G1064" i="1"/>
  <c r="G1054" i="1"/>
  <c r="G1047" i="1"/>
  <c r="G1048" i="1"/>
  <c r="G1050" i="1"/>
  <c r="G1030" i="1"/>
  <c r="G1033" i="1"/>
  <c r="G1028" i="1"/>
  <c r="G1013" i="1"/>
  <c r="G1018" i="1"/>
  <c r="G1006" i="1"/>
  <c r="G996" i="1"/>
  <c r="G1023" i="1"/>
  <c r="G1025" i="1"/>
  <c r="F45" i="5"/>
  <c r="G1014" i="1"/>
  <c r="G1004" i="1"/>
  <c r="G1003" i="1"/>
  <c r="G1000" i="1"/>
  <c r="G999" i="1"/>
  <c r="G997" i="1"/>
  <c r="G998" i="1"/>
  <c r="E12" i="5"/>
  <c r="D990" i="1" s="1"/>
  <c r="F19" i="5"/>
  <c r="F13" i="5"/>
  <c r="G991" i="1"/>
  <c r="G993" i="1"/>
  <c r="G989" i="1"/>
  <c r="G988" i="1"/>
  <c r="G986" i="1"/>
  <c r="G987" i="1"/>
  <c r="F115" i="6"/>
  <c r="G1408" i="1"/>
  <c r="G1420" i="1"/>
  <c r="H1438" i="1"/>
  <c r="H1437" i="1"/>
  <c r="H1440" i="1"/>
  <c r="I1440" i="1" s="1"/>
  <c r="H1436" i="1"/>
  <c r="J1440" i="1"/>
  <c r="G1579" i="1"/>
  <c r="H1510" i="1"/>
  <c r="G1509" i="1"/>
  <c r="H1504" i="1"/>
  <c r="G1503" i="1"/>
  <c r="G1499" i="1"/>
  <c r="G1501" i="1"/>
  <c r="H1502" i="1"/>
  <c r="H1492" i="1"/>
  <c r="G1491" i="1"/>
  <c r="H1486" i="1"/>
  <c r="G1485" i="1"/>
  <c r="G1481" i="1"/>
  <c r="G1483" i="1"/>
  <c r="H1484" i="1"/>
  <c r="H1420" i="1"/>
  <c r="H1408" i="1"/>
  <c r="H1409" i="1"/>
  <c r="H1411" i="1"/>
  <c r="E284" i="9"/>
  <c r="B284" i="9" s="1"/>
  <c r="D12" i="5"/>
  <c r="D7" i="5" s="1"/>
  <c r="F218" i="9"/>
  <c r="H643" i="1"/>
  <c r="H645" i="1"/>
  <c r="F652" i="4"/>
  <c r="F643" i="4"/>
  <c r="F369" i="4"/>
  <c r="F356" i="4"/>
  <c r="F418" i="4"/>
  <c r="E644" i="4"/>
  <c r="D638" i="1" s="1"/>
  <c r="F252" i="4"/>
  <c r="F259" i="4"/>
  <c r="F188" i="4"/>
  <c r="F219" i="9"/>
  <c r="B219" i="9" s="1"/>
  <c r="F177" i="4"/>
  <c r="F169" i="4"/>
  <c r="F164" i="4"/>
  <c r="F159" i="4"/>
  <c r="F217" i="9"/>
  <c r="B217" i="9" s="1"/>
  <c r="E151" i="4"/>
  <c r="F153" i="4"/>
  <c r="F133" i="4"/>
  <c r="F134" i="4"/>
  <c r="F128" i="4"/>
  <c r="F125" i="4"/>
  <c r="F216" i="9"/>
  <c r="B216" i="9" s="1"/>
  <c r="F74" i="4"/>
  <c r="F68" i="4"/>
  <c r="G291" i="1"/>
  <c r="D644" i="4"/>
  <c r="E273" i="9"/>
  <c r="B273" i="9" s="1"/>
  <c r="E68" i="9"/>
  <c r="B68" i="9" s="1"/>
  <c r="B220" i="9"/>
  <c r="E43" i="9"/>
  <c r="B43" i="9" s="1"/>
  <c r="B218" i="9"/>
  <c r="D163" i="4"/>
  <c r="D152" i="4"/>
  <c r="C148" i="1" s="1"/>
  <c r="H148" i="1" s="1"/>
  <c r="E39" i="9"/>
  <c r="B39" i="9" s="1"/>
  <c r="D50" i="4"/>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2" i="1"/>
  <c r="G124" i="1"/>
  <c r="G126" i="1"/>
  <c r="G128" i="1"/>
  <c r="G130" i="1"/>
  <c r="G132" i="1"/>
  <c r="G134" i="1"/>
  <c r="G136" i="1"/>
  <c r="G138" i="1"/>
  <c r="G140" i="1"/>
  <c r="G142" i="1"/>
  <c r="G144" i="1"/>
  <c r="G146" i="1"/>
  <c r="G148"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0" i="1"/>
  <c r="G222" i="1"/>
  <c r="G224" i="1"/>
  <c r="G226" i="1"/>
  <c r="G228" i="1"/>
  <c r="G230" i="1"/>
  <c r="G232" i="1"/>
  <c r="G234" i="1"/>
  <c r="G236" i="1"/>
  <c r="G238" i="1"/>
  <c r="G240" i="1"/>
  <c r="G242" i="1"/>
  <c r="G244" i="1"/>
  <c r="G246" i="1"/>
  <c r="G248" i="1"/>
  <c r="G250" i="1"/>
  <c r="G252" i="1"/>
  <c r="G254" i="1"/>
  <c r="G256" i="1"/>
  <c r="G258" i="1"/>
  <c r="G262" i="1"/>
  <c r="G268" i="1"/>
  <c r="G273" i="1"/>
  <c r="G278" i="1"/>
  <c r="G281" i="1"/>
  <c r="G284" i="1"/>
  <c r="G288" i="1"/>
  <c r="G289" i="1"/>
  <c r="G290" i="1"/>
  <c r="G294" i="1"/>
  <c r="G298" i="1"/>
  <c r="G301" i="1"/>
  <c r="G307" i="1"/>
  <c r="G312" i="1"/>
  <c r="G313" i="1"/>
  <c r="G315" i="1"/>
  <c r="G320" i="1"/>
  <c r="G321" i="1"/>
  <c r="G322" i="1"/>
  <c r="G323" i="1"/>
  <c r="G324" i="1"/>
  <c r="G325" i="1"/>
  <c r="G326" i="1"/>
  <c r="G327" i="1"/>
  <c r="G328" i="1"/>
  <c r="G329" i="1"/>
  <c r="G330" i="1"/>
  <c r="G331"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H678" i="1"/>
  <c r="G261" i="1"/>
  <c r="G263" i="1"/>
  <c r="G264" i="1"/>
  <c r="G265" i="1"/>
  <c r="G266" i="1"/>
  <c r="G269" i="1"/>
  <c r="G271" i="1"/>
  <c r="G272" i="1"/>
  <c r="G275" i="1"/>
  <c r="G276" i="1"/>
  <c r="G277" i="1"/>
  <c r="G279" i="1"/>
  <c r="G280" i="1"/>
  <c r="G282" i="1"/>
  <c r="G292" i="1"/>
  <c r="G293" i="1"/>
  <c r="G295" i="1"/>
  <c r="G296" i="1"/>
  <c r="G297" i="1"/>
  <c r="G299" i="1"/>
  <c r="G302" i="1"/>
  <c r="G303" i="1"/>
  <c r="G304" i="1"/>
  <c r="G305" i="1"/>
  <c r="G306" i="1"/>
  <c r="G308" i="1"/>
  <c r="G310" i="1"/>
  <c r="G314" i="1"/>
  <c r="G317" i="1"/>
  <c r="G318" i="1"/>
  <c r="G593" i="1"/>
  <c r="G595" i="1"/>
  <c r="G597" i="1"/>
  <c r="G599" i="1"/>
  <c r="G601" i="1"/>
  <c r="G603" i="1"/>
  <c r="G605" i="1"/>
  <c r="G607" i="1"/>
  <c r="G609" i="1"/>
  <c r="G611" i="1"/>
  <c r="G613" i="1"/>
  <c r="G615" i="1"/>
  <c r="G617" i="1"/>
  <c r="G619"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4" i="1"/>
  <c r="H1105" i="1"/>
  <c r="H1106" i="1"/>
  <c r="H1107" i="1"/>
  <c r="H1108" i="1"/>
  <c r="H1109" i="1"/>
  <c r="H1110" i="1"/>
  <c r="H1111"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5" i="1"/>
  <c r="H1156" i="1"/>
  <c r="H1157" i="1"/>
  <c r="H1158" i="1"/>
  <c r="H1159" i="1"/>
  <c r="H1160" i="1"/>
  <c r="H1161" i="1"/>
  <c r="H1162" i="1"/>
  <c r="H1163" i="1"/>
  <c r="H1164" i="1"/>
  <c r="H1165" i="1"/>
  <c r="H1166" i="1"/>
  <c r="H1167" i="1"/>
  <c r="H1168" i="1"/>
  <c r="H1169" i="1"/>
  <c r="H1170" i="1"/>
  <c r="H1171" i="1"/>
  <c r="H1172" i="1"/>
  <c r="H1173" i="1"/>
  <c r="H1174" i="1"/>
  <c r="H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299" i="1"/>
  <c r="G1301" i="1"/>
  <c r="G1454" i="1"/>
  <c r="J1463" i="1"/>
  <c r="H1463" i="1"/>
  <c r="G1463" i="1"/>
  <c r="J1465" i="1"/>
  <c r="H1465" i="1"/>
  <c r="G1465" i="1"/>
  <c r="I1465" i="1" s="1"/>
  <c r="J1467" i="1"/>
  <c r="H1467" i="1"/>
  <c r="G1467" i="1"/>
  <c r="G1469" i="1"/>
  <c r="J1472" i="1"/>
  <c r="H1472" i="1"/>
  <c r="G1472" i="1"/>
  <c r="J1474" i="1"/>
  <c r="H1474" i="1"/>
  <c r="G1474" i="1"/>
  <c r="I1474" i="1" s="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H1302" i="1"/>
  <c r="J1462" i="1"/>
  <c r="H1462" i="1"/>
  <c r="G1462" i="1"/>
  <c r="J1464" i="1"/>
  <c r="H1464" i="1"/>
  <c r="G1464" i="1"/>
  <c r="I1464" i="1" s="1"/>
  <c r="J1466" i="1"/>
  <c r="H1466" i="1"/>
  <c r="G1466" i="1"/>
  <c r="J1468" i="1"/>
  <c r="H1468" i="1"/>
  <c r="G1468" i="1"/>
  <c r="I1468" i="1" s="1"/>
  <c r="J1471" i="1"/>
  <c r="H1471" i="1"/>
  <c r="G1471" i="1"/>
  <c r="J1473" i="1"/>
  <c r="H1473" i="1"/>
  <c r="G1473" i="1"/>
  <c r="I1473" i="1" s="1"/>
  <c r="G1475" i="1"/>
  <c r="G1520" i="1"/>
  <c r="H1520" i="1"/>
  <c r="G1524" i="1"/>
  <c r="H1524" i="1"/>
  <c r="G1528" i="1"/>
  <c r="H1528" i="1"/>
  <c r="G1532" i="1"/>
  <c r="H1532" i="1"/>
  <c r="G1536" i="1"/>
  <c r="H1536" i="1"/>
  <c r="G1540" i="1"/>
  <c r="H1540" i="1"/>
  <c r="G1544" i="1"/>
  <c r="H1544" i="1"/>
  <c r="G1548" i="1"/>
  <c r="H1548" i="1"/>
  <c r="G1552" i="1"/>
  <c r="H1552" i="1"/>
  <c r="G1556" i="1"/>
  <c r="H1556" i="1"/>
  <c r="G1560" i="1"/>
  <c r="H1560" i="1"/>
  <c r="G1564" i="1"/>
  <c r="H1564" i="1"/>
  <c r="G1568" i="1"/>
  <c r="H1568" i="1"/>
  <c r="G1572" i="1"/>
  <c r="H1572" i="1"/>
  <c r="G1576" i="1"/>
  <c r="H1576" i="1"/>
  <c r="G1580" i="1"/>
  <c r="H1580" i="1"/>
  <c r="F7" i="4"/>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E6" i="4"/>
  <c r="F8" i="4"/>
  <c r="F298" i="4"/>
  <c r="F69" i="5"/>
  <c r="G1445" i="1"/>
  <c r="E350" i="4"/>
  <c r="E407" i="4" s="1"/>
  <c r="D402" i="1" s="1"/>
  <c r="E420" i="4"/>
  <c r="E528" i="4"/>
  <c r="D124" i="4"/>
  <c r="G20" i="9"/>
  <c r="H20" i="9"/>
  <c r="F152" i="4"/>
  <c r="D196" i="4"/>
  <c r="F299" i="4"/>
  <c r="D351" i="4"/>
  <c r="D363" i="4"/>
  <c r="F417" i="4"/>
  <c r="D472" i="4"/>
  <c r="D484" i="4"/>
  <c r="D528" i="4"/>
  <c r="F8" i="5"/>
  <c r="F70" i="5"/>
  <c r="E286" i="9"/>
  <c r="B286" i="9" s="1"/>
  <c r="F88" i="5"/>
  <c r="D118" i="5"/>
  <c r="D134" i="5"/>
  <c r="E176" i="5"/>
  <c r="D177" i="5"/>
  <c r="D245" i="5"/>
  <c r="E141" i="6"/>
  <c r="G299" i="9" s="1"/>
  <c r="E299" i="9" s="1"/>
  <c r="F36" i="6"/>
  <c r="F416" i="4"/>
  <c r="F603" i="4"/>
  <c r="F149" i="5"/>
  <c r="E291" i="9"/>
  <c r="B291" i="9" s="1"/>
  <c r="F190" i="5"/>
  <c r="E292" i="9"/>
  <c r="B292" i="9" s="1"/>
  <c r="F206" i="5"/>
  <c r="D141" i="6"/>
  <c r="F5" i="6"/>
  <c r="D43" i="8"/>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I10" i="9"/>
  <c r="H164" i="9"/>
  <c r="G165" i="9"/>
  <c r="B297" i="9"/>
  <c r="E296" i="9"/>
  <c r="I10" i="3" s="1"/>
  <c r="D42" i="8"/>
  <c r="G294" i="9" s="1"/>
  <c r="E294" i="9" s="1"/>
  <c r="G160" i="9"/>
  <c r="E160" i="9" s="1"/>
  <c r="B160" i="9" s="1"/>
  <c r="G161" i="9"/>
  <c r="E161" i="9" s="1"/>
  <c r="B161" i="9" s="1"/>
  <c r="G162" i="9"/>
  <c r="E162" i="9" s="1"/>
  <c r="B162" i="9" s="1"/>
  <c r="G163" i="9"/>
  <c r="E163" i="9" s="1"/>
  <c r="B163" i="9" s="1"/>
  <c r="G164" i="9"/>
  <c r="E164" i="9" s="1"/>
  <c r="B164" i="9" s="1"/>
  <c r="H165" i="9"/>
  <c r="G166" i="9"/>
  <c r="E166" i="9" s="1"/>
  <c r="B166" i="9" s="1"/>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G178" i="9"/>
  <c r="E178" i="9" s="1"/>
  <c r="B178" i="9" s="1"/>
  <c r="B226" i="9"/>
  <c r="B228" i="9"/>
  <c r="B230" i="9"/>
  <c r="B232" i="9"/>
  <c r="B234" i="9"/>
  <c r="B236" i="9"/>
  <c r="B238" i="9"/>
  <c r="B240" i="9"/>
  <c r="B242" i="9"/>
  <c r="B244" i="9"/>
  <c r="B246" i="9"/>
  <c r="B248" i="9"/>
  <c r="B250" i="9"/>
  <c r="B252" i="9"/>
  <c r="B254" i="9"/>
  <c r="B256" i="9"/>
  <c r="B258" i="9"/>
  <c r="B260" i="9"/>
  <c r="B262" i="9"/>
  <c r="B264" i="9"/>
  <c r="B266" i="9"/>
  <c r="B268" i="9"/>
  <c r="B270" i="9"/>
  <c r="I23" i="3" l="1"/>
  <c r="D1214" i="1"/>
  <c r="D1046" i="1"/>
  <c r="I21" i="3"/>
  <c r="E7" i="5"/>
  <c r="F7" i="5" s="1"/>
  <c r="E6" i="5"/>
  <c r="D984" i="1" s="1"/>
  <c r="D985" i="1"/>
  <c r="F12" i="5"/>
  <c r="C990" i="1"/>
  <c r="H20" i="3"/>
  <c r="C985" i="1"/>
  <c r="B191" i="9"/>
  <c r="E289" i="4"/>
  <c r="I17" i="3"/>
  <c r="D147" i="1"/>
  <c r="F644" i="4"/>
  <c r="C638" i="1"/>
  <c r="F163" i="4"/>
  <c r="C159" i="1"/>
  <c r="F50" i="4"/>
  <c r="C46" i="1"/>
  <c r="B294" i="9"/>
  <c r="E165" i="9"/>
  <c r="B165" i="9" s="1"/>
  <c r="F212" i="9"/>
  <c r="B299" i="9"/>
  <c r="E298" i="9"/>
  <c r="F245" i="5"/>
  <c r="C1222" i="1"/>
  <c r="G289" i="9"/>
  <c r="E289" i="9" s="1"/>
  <c r="B289" i="9" s="1"/>
  <c r="D176" i="5"/>
  <c r="F177" i="5"/>
  <c r="C1154" i="1"/>
  <c r="F134" i="5"/>
  <c r="C1112" i="1"/>
  <c r="F528" i="4"/>
  <c r="C522" i="1"/>
  <c r="F472" i="4"/>
  <c r="C466" i="1"/>
  <c r="D350" i="4"/>
  <c r="F351" i="4"/>
  <c r="C346" i="1"/>
  <c r="D151" i="4"/>
  <c r="F196" i="4"/>
  <c r="C192" i="1"/>
  <c r="F124" i="4"/>
  <c r="C120" i="1"/>
  <c r="E635" i="4"/>
  <c r="D629" i="1" s="1"/>
  <c r="D414" i="1"/>
  <c r="E290" i="4"/>
  <c r="D286" i="1" s="1"/>
  <c r="E412" i="4"/>
  <c r="I16" i="3"/>
  <c r="D2" i="1"/>
  <c r="K1432" i="9"/>
  <c r="G295" i="9"/>
  <c r="E295" i="9" s="1"/>
  <c r="B295" i="9" s="1"/>
  <c r="I34" i="3"/>
  <c r="C1517" i="1"/>
  <c r="I35" i="3"/>
  <c r="C1518" i="1"/>
  <c r="F141" i="6"/>
  <c r="C1435" i="1"/>
  <c r="H28" i="3"/>
  <c r="I28" i="3"/>
  <c r="D1435" i="1"/>
  <c r="D237" i="5"/>
  <c r="E175" i="5"/>
  <c r="I22" i="3"/>
  <c r="D1153" i="1"/>
  <c r="F118" i="5"/>
  <c r="C1096" i="1"/>
  <c r="F484" i="4"/>
  <c r="C478" i="1"/>
  <c r="D420" i="4"/>
  <c r="F363" i="4"/>
  <c r="C358" i="1"/>
  <c r="E20" i="9"/>
  <c r="E636" i="4"/>
  <c r="D630" i="1" s="1"/>
  <c r="D522" i="1"/>
  <c r="E408" i="4"/>
  <c r="D403" i="1" s="1"/>
  <c r="D345" i="1"/>
  <c r="D68" i="5"/>
  <c r="E291" i="4"/>
  <c r="D287" i="1" s="1"/>
  <c r="I1479" i="1"/>
  <c r="I1477" i="1"/>
  <c r="I1460" i="1"/>
  <c r="I1458" i="1"/>
  <c r="I1456" i="1"/>
  <c r="I1451" i="1"/>
  <c r="I1449" i="1"/>
  <c r="I1447" i="1"/>
  <c r="D6" i="4"/>
  <c r="I1471" i="1"/>
  <c r="I1466" i="1"/>
  <c r="I1462" i="1"/>
  <c r="I1472" i="1"/>
  <c r="I1467" i="1"/>
  <c r="I1463" i="1"/>
  <c r="I20" i="3" l="1"/>
  <c r="G990" i="1"/>
  <c r="H990" i="1"/>
  <c r="G985" i="1"/>
  <c r="H985" i="1"/>
  <c r="D285" i="1"/>
  <c r="E413" i="4"/>
  <c r="E415" i="4" s="1"/>
  <c r="D410" i="1" s="1"/>
  <c r="H638" i="1"/>
  <c r="G638" i="1"/>
  <c r="H159" i="1"/>
  <c r="G159" i="1"/>
  <c r="H46" i="1"/>
  <c r="G46" i="1"/>
  <c r="H358" i="1"/>
  <c r="G358" i="1"/>
  <c r="B20" i="9"/>
  <c r="E19" i="9"/>
  <c r="H478" i="1"/>
  <c r="G478" i="1"/>
  <c r="G1096" i="1"/>
  <c r="H1096" i="1"/>
  <c r="D1152" i="1"/>
  <c r="H276" i="9"/>
  <c r="H1517" i="1"/>
  <c r="G1517" i="1"/>
  <c r="H11" i="3"/>
  <c r="E639" i="4"/>
  <c r="E414" i="4"/>
  <c r="D409" i="1" s="1"/>
  <c r="D407" i="1"/>
  <c r="H346" i="1"/>
  <c r="G346" i="1"/>
  <c r="D408" i="4"/>
  <c r="F350" i="4"/>
  <c r="C345" i="1"/>
  <c r="D407" i="4"/>
  <c r="G1112" i="1"/>
  <c r="H1112" i="1"/>
  <c r="G1154" i="1"/>
  <c r="H1154" i="1"/>
  <c r="F176" i="5"/>
  <c r="D175" i="5"/>
  <c r="H22" i="3"/>
  <c r="C1153" i="1"/>
  <c r="H1222" i="1"/>
  <c r="G1222" i="1"/>
  <c r="B212" i="9"/>
  <c r="E293" i="9"/>
  <c r="D412" i="4"/>
  <c r="F6" i="4"/>
  <c r="H16" i="3"/>
  <c r="C2" i="1"/>
  <c r="F68" i="5"/>
  <c r="H21" i="3"/>
  <c r="C1046" i="1"/>
  <c r="D6" i="5"/>
  <c r="D635" i="4"/>
  <c r="F420" i="4"/>
  <c r="C414" i="1"/>
  <c r="F237" i="5"/>
  <c r="H23" i="3"/>
  <c r="C1214" i="1"/>
  <c r="G1435" i="1"/>
  <c r="H1435" i="1"/>
  <c r="H9" i="3"/>
  <c r="G1518" i="1"/>
  <c r="H1518" i="1"/>
  <c r="H120" i="1"/>
  <c r="G120" i="1"/>
  <c r="H192" i="1"/>
  <c r="G192" i="1"/>
  <c r="D289" i="4"/>
  <c r="F151" i="4"/>
  <c r="H17" i="3"/>
  <c r="C147" i="1"/>
  <c r="H466" i="1"/>
  <c r="G466" i="1"/>
  <c r="H522" i="1"/>
  <c r="G522" i="1"/>
  <c r="D636" i="4"/>
  <c r="D408" i="1" l="1"/>
  <c r="E640" i="4"/>
  <c r="D634" i="1" s="1"/>
  <c r="F636" i="4"/>
  <c r="C630" i="1"/>
  <c r="D291" i="4"/>
  <c r="F289" i="4"/>
  <c r="D413" i="4"/>
  <c r="D414" i="4" s="1"/>
  <c r="C285" i="1"/>
  <c r="H1214" i="1"/>
  <c r="G1214" i="1"/>
  <c r="G282" i="9"/>
  <c r="E282" i="9" s="1"/>
  <c r="B282" i="9" s="1"/>
  <c r="G276" i="9"/>
  <c r="E276" i="9" s="1"/>
  <c r="F6" i="5"/>
  <c r="C984" i="1"/>
  <c r="H2" i="1"/>
  <c r="G2" i="1"/>
  <c r="D639" i="4"/>
  <c r="F412" i="4"/>
  <c r="C407" i="1"/>
  <c r="G1153" i="1"/>
  <c r="H1153" i="1"/>
  <c r="F175" i="5"/>
  <c r="C1152" i="1"/>
  <c r="F407" i="4"/>
  <c r="C402" i="1"/>
  <c r="E641" i="4"/>
  <c r="D633" i="1"/>
  <c r="H147" i="1"/>
  <c r="G147" i="1"/>
  <c r="K3" i="9"/>
  <c r="I9" i="3"/>
  <c r="H414" i="1"/>
  <c r="G414" i="1"/>
  <c r="F635" i="4"/>
  <c r="C629" i="1"/>
  <c r="G1046" i="1"/>
  <c r="H1046" i="1"/>
  <c r="D290" i="4"/>
  <c r="H345" i="1"/>
  <c r="G345" i="1"/>
  <c r="F408" i="4"/>
  <c r="C403" i="1"/>
  <c r="E642" i="4"/>
  <c r="N3" i="9"/>
  <c r="I11" i="3"/>
  <c r="H403" i="1" l="1"/>
  <c r="G403" i="1"/>
  <c r="F290" i="4"/>
  <c r="C286" i="1"/>
  <c r="E645" i="4"/>
  <c r="D635" i="1"/>
  <c r="F639" i="4"/>
  <c r="C633" i="1"/>
  <c r="H8" i="3"/>
  <c r="G984" i="1"/>
  <c r="H984" i="1"/>
  <c r="B276" i="9"/>
  <c r="E275" i="9"/>
  <c r="H285" i="1"/>
  <c r="G285" i="1"/>
  <c r="H630" i="1"/>
  <c r="G630" i="1"/>
  <c r="E646" i="4"/>
  <c r="D636" i="1"/>
  <c r="H629" i="1"/>
  <c r="G629" i="1"/>
  <c r="H402" i="1"/>
  <c r="G402" i="1"/>
  <c r="G1152" i="1"/>
  <c r="H1152" i="1"/>
  <c r="H407" i="1"/>
  <c r="G407" i="1"/>
  <c r="F414" i="4"/>
  <c r="C409" i="1"/>
  <c r="D640" i="4"/>
  <c r="D415" i="4"/>
  <c r="F413" i="4"/>
  <c r="C408" i="1"/>
  <c r="F291" i="4"/>
  <c r="C287" i="1"/>
  <c r="D642" i="4" l="1"/>
  <c r="F640" i="4"/>
  <c r="C634" i="1"/>
  <c r="H409" i="1"/>
  <c r="G409" i="1"/>
  <c r="M3" i="9"/>
  <c r="I8" i="3"/>
  <c r="H286" i="1"/>
  <c r="G286" i="1"/>
  <c r="H287" i="1"/>
  <c r="G287" i="1"/>
  <c r="H408" i="1"/>
  <c r="G408" i="1"/>
  <c r="F415" i="4"/>
  <c r="C410" i="1"/>
  <c r="I19" i="3"/>
  <c r="D640" i="1"/>
  <c r="H633" i="1"/>
  <c r="G633" i="1"/>
  <c r="D641" i="4"/>
  <c r="I18" i="3"/>
  <c r="D639" i="1"/>
  <c r="D645" i="4" l="1"/>
  <c r="F641" i="4"/>
  <c r="C635" i="1"/>
  <c r="H410" i="1"/>
  <c r="G410" i="1"/>
  <c r="H634" i="1"/>
  <c r="G634" i="1"/>
  <c r="D646" i="4"/>
  <c r="F642" i="4"/>
  <c r="C636" i="1"/>
  <c r="H636" i="1" l="1"/>
  <c r="G636" i="1"/>
  <c r="F646" i="4"/>
  <c r="H19" i="3"/>
  <c r="C640" i="1"/>
  <c r="H635" i="1"/>
  <c r="G635" i="1"/>
  <c r="H7" i="3"/>
  <c r="F645" i="4"/>
  <c r="H18" i="3"/>
  <c r="C639" i="1"/>
  <c r="J3" i="9" l="1"/>
  <c r="I7" i="3"/>
  <c r="H639" i="1"/>
  <c r="G639" i="1"/>
  <c r="H640" i="1"/>
  <c r="G640" i="1"/>
  <c r="M272" i="9" l="1"/>
  <c r="L272" i="9"/>
  <c r="H18" i="9"/>
  <c r="G18" i="9"/>
  <c r="J17" i="9"/>
  <c r="I6" i="9"/>
  <c r="J7" i="9"/>
  <c r="K8" i="9"/>
  <c r="J11" i="9"/>
  <c r="K12" i="9"/>
  <c r="H15" i="9"/>
  <c r="G16" i="9"/>
  <c r="G17" i="9"/>
  <c r="K5" i="9"/>
  <c r="I7" i="9"/>
  <c r="J8" i="9"/>
  <c r="K9" i="9"/>
  <c r="I11" i="9"/>
  <c r="J12" i="9"/>
  <c r="K13" i="9"/>
  <c r="L15" i="9"/>
  <c r="M16" i="9"/>
  <c r="J5" i="9"/>
  <c r="K6" i="9"/>
  <c r="I8" i="9"/>
  <c r="J9" i="9"/>
  <c r="K10" i="9"/>
  <c r="I12" i="9"/>
  <c r="J13" i="9"/>
  <c r="M15" i="9"/>
  <c r="L16" i="9"/>
  <c r="I17" i="9"/>
  <c r="I5" i="9"/>
  <c r="J6" i="9"/>
  <c r="K7" i="9"/>
  <c r="I9" i="9"/>
  <c r="J10" i="9"/>
  <c r="E10" i="9" s="1"/>
  <c r="B10" i="9" s="1"/>
  <c r="K11" i="9"/>
  <c r="I13" i="9"/>
  <c r="G15" i="9"/>
  <c r="H16" i="9"/>
  <c r="H17" i="9"/>
  <c r="E15" i="9" l="1"/>
  <c r="E9" i="9"/>
  <c r="B9" i="9" s="1"/>
  <c r="E13" i="9"/>
  <c r="B13" i="9" s="1"/>
  <c r="E5" i="9"/>
  <c r="B5" i="9" s="1"/>
  <c r="F16" i="9"/>
  <c r="E8" i="9"/>
  <c r="B8" i="9" s="1"/>
  <c r="E12" i="9"/>
  <c r="B12" i="9" s="1"/>
  <c r="E11" i="9"/>
  <c r="B11" i="9" s="1"/>
  <c r="E16" i="9"/>
  <c r="B16" i="9" s="1"/>
  <c r="E6" i="9"/>
  <c r="B6" i="9" s="1"/>
  <c r="E18" i="9"/>
  <c r="B18" i="9" s="1"/>
  <c r="F272" i="9"/>
  <c r="F15" i="9"/>
  <c r="E7" i="9"/>
  <c r="B7" i="9" s="1"/>
  <c r="E17" i="9"/>
  <c r="B17" i="9" s="1"/>
  <c r="F14" i="9" l="1"/>
  <c r="E14" i="9"/>
  <c r="E4" i="9"/>
  <c r="B272" i="9"/>
  <c r="F19" i="9"/>
  <c r="B1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<sst xmlns="http://schemas.openxmlformats.org/spreadsheetml/2006/main" count="4313" uniqueCount="3393">
  <si>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</si>
  <si>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</si>
  <si>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</si>
  <si>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</si>
  <si>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</si>
  <si>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</si>
  <si>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</si>
  <si>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</si>
  <si>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</si>
  <si>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</si>
  <si>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</si>
  <si>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</si>
  <si>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</si>
  <si>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</si>
  <si>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</si>
  <si>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</si>
  <si>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</si>
  <si>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</si>
  <si>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</si>
  <si>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</si>
  <si>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</si>
  <si>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</si>
  <si>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</si>
  <si>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</si>
  <si>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</si>
  <si>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</si>
  <si>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</si>
  <si>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</si>
  <si>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</si>
  <si>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</si>
  <si>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</si>
  <si>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STRAHONINEC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</si>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</sst>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7426080</v>
      </c>
      <c r="D2" s="6">
        <f>'PR-RAS'!E6</f>
        <v>8524447.8600000013</v>
      </c>
      <c r="E2" s="6">
        <v>0</v>
      </c>
      <c r="F2" s="6">
        <v>0</v>
      </c>
      <c r="G2" s="7">
        <f t="shared" ref="G2:G264" si="0">(B2/1000)*(C2*1+D2*2)</f>
        <v>24474.975720000002</v>
      </c>
      <c r="H2" s="7">
        <f t="shared" ref="H2:H264" si="1">ABS(C2-ROUND(C2,0))+ABS(D2-ROUND(D2,0))</f>
        <v>0.1399999987334013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6618659</v>
      </c>
      <c r="D46" s="1">
        <f>'PR-RAS'!E50</f>
        <v>7533830.6300000008</v>
      </c>
      <c r="E46" s="1">
        <v>0</v>
      </c>
      <c r="F46" s="1">
        <v>0</v>
      </c>
      <c r="G46" s="2">
        <f t="shared" si="0"/>
        <v>975884.41170000006</v>
      </c>
      <c r="H46" s="2">
        <f t="shared" si="1"/>
        <v>0.36999999918043613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6170073</v>
      </c>
      <c r="D64" s="1">
        <f>'PR-RAS'!E68</f>
        <v>7285456.9000000004</v>
      </c>
      <c r="E64" s="1">
        <v>0</v>
      </c>
      <c r="F64" s="1">
        <v>0</v>
      </c>
      <c r="G64" s="2">
        <f t="shared" si="0"/>
        <v>1306682.1684000001</v>
      </c>
      <c r="H64" s="2">
        <f t="shared" si="1"/>
        <v>9.999999962747097E-2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5970129</v>
      </c>
      <c r="D65" s="1">
        <f>'PR-RAS'!E69</f>
        <v>7057113.9199999999</v>
      </c>
      <c r="E65" s="1">
        <v>0</v>
      </c>
      <c r="F65" s="1">
        <v>0</v>
      </c>
      <c r="G65" s="2">
        <f t="shared" si="0"/>
        <v>1285398.83776</v>
      </c>
      <c r="H65" s="2">
        <f t="shared" si="1"/>
        <v>8.0000000074505806E-2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199944</v>
      </c>
      <c r="D66" s="1">
        <f>'PR-RAS'!E70</f>
        <v>228342.98</v>
      </c>
      <c r="E66" s="1">
        <v>0</v>
      </c>
      <c r="F66" s="1">
        <v>0</v>
      </c>
      <c r="G66" s="2">
        <f t="shared" si="0"/>
        <v>42680.947399999997</v>
      </c>
      <c r="H66" s="2">
        <f t="shared" si="1"/>
        <v>1.9999999989522621E-2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448586</v>
      </c>
      <c r="D70" s="1">
        <f>'PR-RAS'!E74</f>
        <v>248373.73</v>
      </c>
      <c r="E70" s="1">
        <v>0</v>
      </c>
      <c r="F70" s="1">
        <v>0</v>
      </c>
      <c r="G70" s="2">
        <f t="shared" si="0"/>
        <v>65228.008740000005</v>
      </c>
      <c r="H70" s="2">
        <f t="shared" si="1"/>
        <v>0.26999999998952262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448586</v>
      </c>
      <c r="D71" s="1">
        <f>'PR-RAS'!E75</f>
        <v>248373.73</v>
      </c>
      <c r="E71" s="1">
        <v>0</v>
      </c>
      <c r="F71" s="1">
        <v>0</v>
      </c>
      <c r="G71" s="2">
        <f t="shared" si="0"/>
        <v>66173.342199999999</v>
      </c>
      <c r="H71" s="2">
        <f t="shared" si="1"/>
        <v>0.26999999998952262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2.37</v>
      </c>
      <c r="E78" s="1">
        <v>0</v>
      </c>
      <c r="F78" s="1">
        <v>0</v>
      </c>
      <c r="G78" s="2">
        <f t="shared" si="0"/>
        <v>0.44197999999999998</v>
      </c>
      <c r="H78" s="2">
        <f t="shared" si="1"/>
        <v>0.37000000000000011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2.37</v>
      </c>
      <c r="E79" s="1">
        <v>0</v>
      </c>
      <c r="F79" s="1">
        <v>0</v>
      </c>
      <c r="G79" s="2">
        <f t="shared" si="0"/>
        <v>0.44772000000000001</v>
      </c>
      <c r="H79" s="2">
        <f t="shared" si="1"/>
        <v>0.37000000000000011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2.37</v>
      </c>
      <c r="E81" s="1">
        <v>0</v>
      </c>
      <c r="F81" s="1">
        <v>0</v>
      </c>
      <c r="G81" s="2">
        <f t="shared" si="0"/>
        <v>0.45920000000000005</v>
      </c>
      <c r="H81" s="2">
        <f t="shared" si="1"/>
        <v>0.37000000000000011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149545</v>
      </c>
      <c r="D102" s="1">
        <f>'PR-RAS'!E106</f>
        <v>228592.39</v>
      </c>
      <c r="E102" s="1">
        <v>0</v>
      </c>
      <c r="F102" s="1">
        <v>0</v>
      </c>
      <c r="G102" s="2">
        <f t="shared" si="0"/>
        <v>61279.707780000004</v>
      </c>
      <c r="H102" s="2">
        <f t="shared" si="1"/>
        <v>0.39000000001396984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149545</v>
      </c>
      <c r="D108" s="1">
        <f>'PR-RAS'!E112</f>
        <v>228592.39</v>
      </c>
      <c r="E108" s="1">
        <v>0</v>
      </c>
      <c r="F108" s="1">
        <v>0</v>
      </c>
      <c r="G108" s="2">
        <f t="shared" si="0"/>
        <v>64920.086459999999</v>
      </c>
      <c r="H108" s="2">
        <f t="shared" si="1"/>
        <v>0.39000000001396984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149545</v>
      </c>
      <c r="D113" s="1">
        <f>'PR-RAS'!E117</f>
        <v>228592.39</v>
      </c>
      <c r="E113" s="1">
        <v>0</v>
      </c>
      <c r="F113" s="1">
        <v>0</v>
      </c>
      <c r="G113" s="2">
        <f t="shared" si="0"/>
        <v>67953.735360000006</v>
      </c>
      <c r="H113" s="2">
        <f t="shared" si="1"/>
        <v>0.39000000001396984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40852</v>
      </c>
      <c r="D120" s="1">
        <f>'PR-RAS'!E124</f>
        <v>114903.5</v>
      </c>
      <c r="E120" s="1">
        <v>0</v>
      </c>
      <c r="F120" s="1">
        <v>0</v>
      </c>
      <c r="G120" s="2">
        <f t="shared" si="0"/>
        <v>32208.420999999998</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16732</v>
      </c>
      <c r="D121" s="1">
        <f>'PR-RAS'!E125</f>
        <v>92867.5</v>
      </c>
      <c r="E121" s="1">
        <v>0</v>
      </c>
      <c r="F121" s="1">
        <v>0</v>
      </c>
      <c r="G121" s="2">
        <f t="shared" si="0"/>
        <v>24296.04</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16732</v>
      </c>
      <c r="D123" s="1">
        <f>'PR-RAS'!E127</f>
        <v>92867.5</v>
      </c>
      <c r="E123" s="1">
        <v>0</v>
      </c>
      <c r="F123" s="1">
        <v>0</v>
      </c>
      <c r="G123" s="2">
        <f t="shared" si="0"/>
        <v>24700.973999999998</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24120</v>
      </c>
      <c r="D124" s="1">
        <f>'PR-RAS'!E128</f>
        <v>22036</v>
      </c>
      <c r="E124" s="1">
        <v>0</v>
      </c>
      <c r="F124" s="1">
        <v>0</v>
      </c>
      <c r="G124" s="2">
        <f t="shared" si="0"/>
        <v>8387.616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20120</v>
      </c>
      <c r="D125" s="1">
        <f>'PR-RAS'!E129</f>
        <v>19536</v>
      </c>
      <c r="E125" s="1">
        <v>0</v>
      </c>
      <c r="F125" s="1">
        <v>0</v>
      </c>
      <c r="G125" s="2">
        <f t="shared" si="0"/>
        <v>7339.808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4000</v>
      </c>
      <c r="D126" s="1">
        <f>'PR-RAS'!E130</f>
        <v>2500</v>
      </c>
      <c r="E126" s="1">
        <v>0</v>
      </c>
      <c r="F126" s="1">
        <v>0</v>
      </c>
      <c r="G126" s="2">
        <f t="shared" si="0"/>
        <v>1125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617023</v>
      </c>
      <c r="D129" s="1">
        <f>'PR-RAS'!E133</f>
        <v>647118.97</v>
      </c>
      <c r="E129" s="1">
        <v>0</v>
      </c>
      <c r="F129" s="1">
        <v>0</v>
      </c>
      <c r="G129" s="2">
        <f t="shared" si="0"/>
        <v>244641.40031999999</v>
      </c>
      <c r="H129" s="2">
        <f t="shared" si="1"/>
        <v>3.0000000027939677E-2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617023</v>
      </c>
      <c r="D130" s="1">
        <f>'PR-RAS'!E134</f>
        <v>647118.97</v>
      </c>
      <c r="E130" s="1">
        <v>0</v>
      </c>
      <c r="F130" s="1">
        <v>0</v>
      </c>
      <c r="G130" s="2">
        <f t="shared" si="0"/>
        <v>246552.66125999999</v>
      </c>
      <c r="H130" s="2">
        <f t="shared" si="1"/>
        <v>3.0000000027939677E-2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617023</v>
      </c>
      <c r="D131" s="1">
        <f>'PR-RAS'!E135</f>
        <v>647118.97</v>
      </c>
      <c r="E131" s="1">
        <v>0</v>
      </c>
      <c r="F131" s="1">
        <v>0</v>
      </c>
      <c r="G131" s="2">
        <f t="shared" si="0"/>
        <v>248463.9222</v>
      </c>
      <c r="H131" s="2">
        <f t="shared" si="1"/>
        <v>3.0000000027939677E-2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6939522</v>
      </c>
      <c r="D147" s="1">
        <f>'PR-RAS'!E151</f>
        <v>8543652.0600000005</v>
      </c>
      <c r="E147" s="1">
        <v>0</v>
      </c>
      <c r="F147" s="1">
        <v>0</v>
      </c>
      <c r="G147" s="2">
        <f t="shared" si="0"/>
        <v>3507916.6135200001</v>
      </c>
      <c r="H147" s="2">
        <f t="shared" si="1"/>
        <v>6.0000000521540642E-2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5714558</v>
      </c>
      <c r="D148" s="1">
        <f>'PR-RAS'!E152</f>
        <v>6628710.5899999999</v>
      </c>
      <c r="E148" s="1">
        <v>0</v>
      </c>
      <c r="F148" s="1">
        <v>0</v>
      </c>
      <c r="G148" s="2">
        <f t="shared" si="0"/>
        <v>2788880.93946</v>
      </c>
      <c r="H148" s="2">
        <f t="shared" si="1"/>
        <v>0.41000000014901161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4759978</v>
      </c>
      <c r="D149" s="1">
        <f>'PR-RAS'!E153</f>
        <v>5466187.46</v>
      </c>
      <c r="E149" s="1">
        <v>0</v>
      </c>
      <c r="F149" s="1">
        <v>0</v>
      </c>
      <c r="G149" s="2">
        <f t="shared" si="0"/>
        <v>2322468.2321599997</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4718369</v>
      </c>
      <c r="D150" s="1">
        <f>'PR-RAS'!E154</f>
        <v>5338834.8099999996</v>
      </c>
      <c r="E150" s="1">
        <v>0</v>
      </c>
      <c r="F150" s="1">
        <v>0</v>
      </c>
      <c r="G150" s="2">
        <f t="shared" si="0"/>
        <v>2294009.7543799998</v>
      </c>
      <c r="H150" s="2">
        <f t="shared" si="1"/>
        <v>0.19000000040978193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41609</v>
      </c>
      <c r="D152" s="1">
        <f>'PR-RAS'!E156</f>
        <v>123803.23</v>
      </c>
      <c r="E152" s="1">
        <v>0</v>
      </c>
      <c r="F152" s="1">
        <v>0</v>
      </c>
      <c r="G152" s="2">
        <f t="shared" si="0"/>
        <v>43671.534459999995</v>
      </c>
      <c r="H152" s="2">
        <f t="shared" si="1"/>
        <v>0.22999999999592546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3549.42</v>
      </c>
      <c r="E153" s="1">
        <v>0</v>
      </c>
      <c r="F153" s="1">
        <v>0</v>
      </c>
      <c r="G153" s="2">
        <f t="shared" si="0"/>
        <v>1079.02368</v>
      </c>
      <c r="H153" s="2">
        <f t="shared" si="1"/>
        <v>0.42000000000007276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170123</v>
      </c>
      <c r="D154" s="1">
        <f>'PR-RAS'!E158</f>
        <v>266402.03000000003</v>
      </c>
      <c r="E154" s="1">
        <v>0</v>
      </c>
      <c r="F154" s="1">
        <v>0</v>
      </c>
      <c r="G154" s="2">
        <f t="shared" si="0"/>
        <v>107547.84018000001</v>
      </c>
      <c r="H154" s="2">
        <f t="shared" si="1"/>
        <v>3.0000000027939677E-2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784457</v>
      </c>
      <c r="D155" s="1">
        <f>'PR-RAS'!E159</f>
        <v>896121.1</v>
      </c>
      <c r="E155" s="1">
        <v>0</v>
      </c>
      <c r="F155" s="1">
        <v>0</v>
      </c>
      <c r="G155" s="2">
        <f t="shared" si="0"/>
        <v>396811.67680000002</v>
      </c>
      <c r="H155" s="2">
        <f t="shared" si="1"/>
        <v>9.9999999976716936E-2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783931</v>
      </c>
      <c r="D157" s="1">
        <f>'PR-RAS'!E161</f>
        <v>895253.02</v>
      </c>
      <c r="E157" s="1">
        <v>0</v>
      </c>
      <c r="F157" s="1">
        <v>0</v>
      </c>
      <c r="G157" s="2">
        <f t="shared" si="0"/>
        <v>401612.17823999998</v>
      </c>
      <c r="H157" s="2">
        <f t="shared" si="1"/>
        <v>2.0000000018626451E-2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526</v>
      </c>
      <c r="D158" s="1">
        <f>'PR-RAS'!E162</f>
        <v>868.08</v>
      </c>
      <c r="E158" s="1">
        <v>0</v>
      </c>
      <c r="F158" s="1">
        <v>0</v>
      </c>
      <c r="G158" s="2">
        <f t="shared" si="0"/>
        <v>355.15911999999997</v>
      </c>
      <c r="H158" s="2">
        <f t="shared" si="1"/>
        <v>8.0000000000040927E-2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1166828</v>
      </c>
      <c r="D159" s="1">
        <f>'PR-RAS'!E163</f>
        <v>1839345.16</v>
      </c>
      <c r="E159" s="1">
        <v>0</v>
      </c>
      <c r="F159" s="1">
        <v>0</v>
      </c>
      <c r="G159" s="2">
        <f t="shared" si="0"/>
        <v>765591.89456000004</v>
      </c>
      <c r="H159" s="2">
        <f t="shared" si="1"/>
        <v>0.15999999991618097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176094</v>
      </c>
      <c r="D160" s="1">
        <f>'PR-RAS'!E164</f>
        <v>272584</v>
      </c>
      <c r="E160" s="1">
        <v>0</v>
      </c>
      <c r="F160" s="1">
        <v>0</v>
      </c>
      <c r="G160" s="2">
        <f t="shared" si="0"/>
        <v>114680.658</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10936</v>
      </c>
      <c r="D161" s="1">
        <f>'PR-RAS'!E165</f>
        <v>46799.55</v>
      </c>
      <c r="E161" s="1">
        <v>0</v>
      </c>
      <c r="F161" s="1">
        <v>0</v>
      </c>
      <c r="G161" s="2">
        <f t="shared" si="0"/>
        <v>16725.616000000002</v>
      </c>
      <c r="H161" s="2">
        <f t="shared" si="1"/>
        <v>0.44999999999708962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156898</v>
      </c>
      <c r="D162" s="1">
        <f>'PR-RAS'!E166</f>
        <v>213816.45</v>
      </c>
      <c r="E162" s="1">
        <v>0</v>
      </c>
      <c r="F162" s="1">
        <v>0</v>
      </c>
      <c r="G162" s="2">
        <f t="shared" si="0"/>
        <v>94109.474900000001</v>
      </c>
      <c r="H162" s="2">
        <f t="shared" si="1"/>
        <v>0.45000000001164153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3925</v>
      </c>
      <c r="D163" s="1">
        <f>'PR-RAS'!E167</f>
        <v>5790</v>
      </c>
      <c r="E163" s="1">
        <v>0</v>
      </c>
      <c r="F163" s="1">
        <v>0</v>
      </c>
      <c r="G163" s="2">
        <f t="shared" si="0"/>
        <v>2511.81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4335</v>
      </c>
      <c r="D164" s="1">
        <f>'PR-RAS'!E168</f>
        <v>6178</v>
      </c>
      <c r="E164" s="1">
        <v>0</v>
      </c>
      <c r="F164" s="1">
        <v>0</v>
      </c>
      <c r="G164" s="2">
        <f t="shared" si="0"/>
        <v>2720.6330000000003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600233</v>
      </c>
      <c r="D165" s="1">
        <f>'PR-RAS'!E169</f>
        <v>793777</v>
      </c>
      <c r="E165" s="1">
        <v>0</v>
      </c>
      <c r="F165" s="1">
        <v>0</v>
      </c>
      <c r="G165" s="2">
        <f t="shared" si="0"/>
        <v>358797.06800000003</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97679</v>
      </c>
      <c r="D166" s="1">
        <f>'PR-RAS'!E170</f>
        <v>113066.19</v>
      </c>
      <c r="E166" s="1">
        <v>0</v>
      </c>
      <c r="F166" s="1">
        <v>0</v>
      </c>
      <c r="G166" s="2">
        <f t="shared" si="0"/>
        <v>53428.877700000005</v>
      </c>
      <c r="H166" s="2">
        <f t="shared" si="1"/>
        <v>0.19000000000232831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300237</v>
      </c>
      <c r="D167" s="1">
        <f>'PR-RAS'!E171</f>
        <v>470159.28</v>
      </c>
      <c r="E167" s="1">
        <v>0</v>
      </c>
      <c r="F167" s="1">
        <v>0</v>
      </c>
      <c r="G167" s="2">
        <f t="shared" si="0"/>
        <v>205932.22296000001</v>
      </c>
      <c r="H167" s="2">
        <f t="shared" si="1"/>
        <v>0.28000000002793968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153533</v>
      </c>
      <c r="D168" s="1">
        <f>'PR-RAS'!E172</f>
        <v>165028.5</v>
      </c>
      <c r="E168" s="1">
        <v>0</v>
      </c>
      <c r="F168" s="1">
        <v>0</v>
      </c>
      <c r="G168" s="2">
        <f t="shared" si="0"/>
        <v>80759.53</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35478</v>
      </c>
      <c r="D169" s="1">
        <f>'PR-RAS'!E173</f>
        <v>24746.36</v>
      </c>
      <c r="E169" s="1">
        <v>0</v>
      </c>
      <c r="F169" s="1">
        <v>0</v>
      </c>
      <c r="G169" s="2">
        <f t="shared" si="0"/>
        <v>14275.080960000001</v>
      </c>
      <c r="H169" s="2">
        <f t="shared" si="1"/>
        <v>0.36000000000058208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4725</v>
      </c>
      <c r="D170" s="1">
        <f>'PR-RAS'!E174</f>
        <v>10128.16</v>
      </c>
      <c r="E170" s="1">
        <v>0</v>
      </c>
      <c r="F170" s="1">
        <v>0</v>
      </c>
      <c r="G170" s="2">
        <f t="shared" si="0"/>
        <v>4221.8430800000006</v>
      </c>
      <c r="H170" s="2">
        <f t="shared" si="1"/>
        <v>0.15999999999985448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8581</v>
      </c>
      <c r="D172" s="1">
        <f>'PR-RAS'!E176</f>
        <v>10648.51</v>
      </c>
      <c r="E172" s="1">
        <v>0</v>
      </c>
      <c r="F172" s="1">
        <v>0</v>
      </c>
      <c r="G172" s="2">
        <f t="shared" si="0"/>
        <v>5109.1414200000008</v>
      </c>
      <c r="H172" s="2">
        <f t="shared" si="1"/>
        <v>0.48999999999978172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271452</v>
      </c>
      <c r="D173" s="1">
        <f>'PR-RAS'!E177</f>
        <v>260282.49</v>
      </c>
      <c r="E173" s="1">
        <v>0</v>
      </c>
      <c r="F173" s="1">
        <v>0</v>
      </c>
      <c r="G173" s="2">
        <f t="shared" si="0"/>
        <v>136226.92056</v>
      </c>
      <c r="H173" s="2">
        <f t="shared" si="1"/>
        <v>0.48999999999068677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9990</v>
      </c>
      <c r="D174" s="1">
        <f>'PR-RAS'!E178</f>
        <v>10671.48</v>
      </c>
      <c r="E174" s="1">
        <v>0</v>
      </c>
      <c r="F174" s="1">
        <v>0</v>
      </c>
      <c r="G174" s="2">
        <f t="shared" si="0"/>
        <v>5420.6020799999997</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162921</v>
      </c>
      <c r="D175" s="1">
        <f>'PR-RAS'!E179</f>
        <v>170451.84</v>
      </c>
      <c r="E175" s="1">
        <v>0</v>
      </c>
      <c r="F175" s="1">
        <v>0</v>
      </c>
      <c r="G175" s="2">
        <f t="shared" si="0"/>
        <v>87665.494319999998</v>
      </c>
      <c r="H175" s="2">
        <f t="shared" si="1"/>
        <v>0.16000000000349246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2935</v>
      </c>
      <c r="D176" s="1">
        <f>'PR-RAS'!E180</f>
        <v>3218</v>
      </c>
      <c r="E176" s="1">
        <v>0</v>
      </c>
      <c r="F176" s="1">
        <v>0</v>
      </c>
      <c r="G176" s="2">
        <f t="shared" si="0"/>
        <v>1639.925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30207</v>
      </c>
      <c r="D177" s="1">
        <f>'PR-RAS'!E181</f>
        <v>24434.34</v>
      </c>
      <c r="E177" s="1">
        <v>0</v>
      </c>
      <c r="F177" s="1">
        <v>0</v>
      </c>
      <c r="G177" s="2">
        <f t="shared" si="0"/>
        <v>13917.319679999999</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12935</v>
      </c>
      <c r="D179" s="1">
        <f>'PR-RAS'!E183</f>
        <v>5742.5</v>
      </c>
      <c r="E179" s="1">
        <v>0</v>
      </c>
      <c r="F179" s="1">
        <v>0</v>
      </c>
      <c r="G179" s="2">
        <f t="shared" si="0"/>
        <v>4346.76</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5538</v>
      </c>
      <c r="D180" s="1">
        <f>'PR-RAS'!E184</f>
        <v>7371.58</v>
      </c>
      <c r="E180" s="1">
        <v>0</v>
      </c>
      <c r="F180" s="1">
        <v>0</v>
      </c>
      <c r="G180" s="2">
        <f t="shared" si="0"/>
        <v>3630.32764</v>
      </c>
      <c r="H180" s="2">
        <f t="shared" si="1"/>
        <v>0.42000000000007276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14232</v>
      </c>
      <c r="D181" s="1">
        <f>'PR-RAS'!E185</f>
        <v>26610.65</v>
      </c>
      <c r="E181" s="1">
        <v>0</v>
      </c>
      <c r="F181" s="1">
        <v>0</v>
      </c>
      <c r="G181" s="2">
        <f t="shared" si="0"/>
        <v>12141.594000000001</v>
      </c>
      <c r="H181" s="2">
        <f t="shared" si="1"/>
        <v>0.34999999999854481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32694</v>
      </c>
      <c r="D182" s="1">
        <f>'PR-RAS'!E186</f>
        <v>11782.1</v>
      </c>
      <c r="E182" s="1">
        <v>0</v>
      </c>
      <c r="F182" s="1">
        <v>0</v>
      </c>
      <c r="G182" s="2">
        <f t="shared" si="0"/>
        <v>10182.734199999999</v>
      </c>
      <c r="H182" s="2">
        <f t="shared" si="1"/>
        <v>0.1000000000003638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119049</v>
      </c>
      <c r="D184" s="1">
        <f>'PR-RAS'!E188</f>
        <v>512701.67</v>
      </c>
      <c r="E184" s="1">
        <v>0</v>
      </c>
      <c r="F184" s="1">
        <v>0</v>
      </c>
      <c r="G184" s="2">
        <f t="shared" si="0"/>
        <v>209434.77821999998</v>
      </c>
      <c r="H184" s="2">
        <f t="shared" si="1"/>
        <v>0.33000000001629815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928</v>
      </c>
      <c r="D188" s="1">
        <f>'PR-RAS'!E192</f>
        <v>1300</v>
      </c>
      <c r="E188" s="1">
        <v>0</v>
      </c>
      <c r="F188" s="1">
        <v>0</v>
      </c>
      <c r="G188" s="2">
        <f t="shared" si="0"/>
        <v>659.73599999999999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12658</v>
      </c>
      <c r="D189" s="1">
        <f>'PR-RAS'!E193</f>
        <v>23754.22</v>
      </c>
      <c r="E189" s="1">
        <v>0</v>
      </c>
      <c r="F189" s="1">
        <v>0</v>
      </c>
      <c r="G189" s="2">
        <f t="shared" si="0"/>
        <v>11311.290720000001</v>
      </c>
      <c r="H189" s="2">
        <f t="shared" si="1"/>
        <v>0.22000000000116415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16341</v>
      </c>
      <c r="D190" s="1">
        <f>'PR-RAS'!E194</f>
        <v>24692.76</v>
      </c>
      <c r="E190" s="1">
        <v>0</v>
      </c>
      <c r="F190" s="1">
        <v>0</v>
      </c>
      <c r="G190" s="2">
        <f t="shared" si="0"/>
        <v>12422.312279999998</v>
      </c>
      <c r="H190" s="2">
        <f t="shared" si="1"/>
        <v>0.24000000000160071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89122</v>
      </c>
      <c r="D191" s="1">
        <f>'PR-RAS'!E195</f>
        <v>462954.69</v>
      </c>
      <c r="E191" s="1">
        <v>0</v>
      </c>
      <c r="F191" s="1">
        <v>0</v>
      </c>
      <c r="G191" s="2">
        <f t="shared" si="0"/>
        <v>192855.96220000001</v>
      </c>
      <c r="H191" s="2">
        <f t="shared" si="1"/>
        <v>0.30999999999767169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18244</v>
      </c>
      <c r="D192" s="1">
        <f>'PR-RAS'!E196</f>
        <v>28609.559999999998</v>
      </c>
      <c r="E192" s="1">
        <v>0</v>
      </c>
      <c r="F192" s="1">
        <v>0</v>
      </c>
      <c r="G192" s="2">
        <f t="shared" si="0"/>
        <v>14413.455919999999</v>
      </c>
      <c r="H192" s="2">
        <f t="shared" si="1"/>
        <v>0.44000000000232831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18244</v>
      </c>
      <c r="D206" s="1">
        <f>'PR-RAS'!E210</f>
        <v>28609.559999999998</v>
      </c>
      <c r="E206" s="1">
        <v>0</v>
      </c>
      <c r="F206" s="1">
        <v>0</v>
      </c>
      <c r="G206" s="2">
        <f t="shared" si="0"/>
        <v>15469.939599999998</v>
      </c>
      <c r="H206" s="2">
        <f t="shared" si="1"/>
        <v>0.44000000000232831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7411</v>
      </c>
      <c r="D207" s="1">
        <f>'PR-RAS'!E211</f>
        <v>9092.2099999999991</v>
      </c>
      <c r="E207" s="1">
        <v>0</v>
      </c>
      <c r="F207" s="1">
        <v>0</v>
      </c>
      <c r="G207" s="2">
        <f t="shared" si="0"/>
        <v>5272.6565199999995</v>
      </c>
      <c r="H207" s="2">
        <f t="shared" si="1"/>
        <v>0.20999999999912689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10833</v>
      </c>
      <c r="D209" s="1">
        <f>'PR-RAS'!E213</f>
        <v>19517.349999999999</v>
      </c>
      <c r="E209" s="1">
        <v>0</v>
      </c>
      <c r="F209" s="1">
        <v>0</v>
      </c>
      <c r="G209" s="2">
        <f t="shared" si="0"/>
        <v>10372.481599999999</v>
      </c>
      <c r="H209" s="2">
        <f t="shared" si="1"/>
        <v>0.34999999999854481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39892</v>
      </c>
      <c r="D248" s="1">
        <f>'PR-RAS'!E252</f>
        <v>46986.75</v>
      </c>
      <c r="E248" s="1">
        <v>0</v>
      </c>
      <c r="F248" s="1">
        <v>0</v>
      </c>
      <c r="G248" s="2">
        <f t="shared" si="0"/>
        <v>33064.7785</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39892</v>
      </c>
      <c r="D255" s="1">
        <f>'PR-RAS'!E259</f>
        <v>46986.75</v>
      </c>
      <c r="E255" s="1">
        <v>0</v>
      </c>
      <c r="F255" s="1">
        <v>0</v>
      </c>
      <c r="G255" s="2">
        <f t="shared" si="0"/>
        <v>34001.837</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39892</v>
      </c>
      <c r="D257" s="1">
        <f>'PR-RAS'!E261</f>
        <v>46986.75</v>
      </c>
      <c r="E257" s="1">
        <v>0</v>
      </c>
      <c r="F257" s="1">
        <v>0</v>
      </c>
      <c r="G257" s="2">
        <f t="shared" si="0"/>
        <v>34269.567999999999</v>
      </c>
      <c r="H257" s="2">
        <f t="shared" si="1"/>
        <v>0.25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6939522</v>
      </c>
      <c r="D285" s="1">
        <f>'PR-RAS'!E289</f>
        <v>8543652.0600000005</v>
      </c>
      <c r="E285" s="1">
        <v>0</v>
      </c>
      <c r="F285" s="1">
        <v>0</v>
      </c>
      <c r="G285" s="2">
        <f t="shared" si="8"/>
        <v>6823618.6180799995</v>
      </c>
      <c r="H285" s="2">
        <f t="shared" si="9"/>
        <v>6.0000000521540642E-2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486558</v>
      </c>
      <c r="D286" s="1">
        <f>'PR-RAS'!E290</f>
        <v>0</v>
      </c>
      <c r="E286" s="1">
        <v>0</v>
      </c>
      <c r="F286" s="1">
        <v>0</v>
      </c>
      <c r="G286" s="2">
        <f t="shared" si="8"/>
        <v>138669.03</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19204.199999999255</v>
      </c>
      <c r="E287" s="1">
        <v>0</v>
      </c>
      <c r="F287" s="1">
        <v>0</v>
      </c>
      <c r="G287" s="2">
        <f t="shared" si="8"/>
        <v>10984.802399999573</v>
      </c>
      <c r="H287" s="2">
        <f t="shared" si="9"/>
        <v>0.19999999925494194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728986</v>
      </c>
      <c r="D288" s="1">
        <f>'PR-RAS'!E292</f>
        <v>1011599.65</v>
      </c>
      <c r="E288" s="1">
        <v>0</v>
      </c>
      <c r="F288" s="1">
        <v>0</v>
      </c>
      <c r="G288" s="2">
        <f t="shared" si="8"/>
        <v>789877.18109999993</v>
      </c>
      <c r="H288" s="2">
        <f t="shared" si="9"/>
        <v>0.34999999997671694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41556</v>
      </c>
      <c r="D290" s="1">
        <f>'PR-RAS'!E294</f>
        <v>47083.89</v>
      </c>
      <c r="E290" s="1">
        <v>0</v>
      </c>
      <c r="F290" s="1">
        <v>0</v>
      </c>
      <c r="G290" s="2">
        <f t="shared" si="8"/>
        <v>39224.172419999995</v>
      </c>
      <c r="H290" s="2">
        <f t="shared" si="9"/>
        <v>0.11000000000058208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28263</v>
      </c>
      <c r="D291" s="1">
        <f>'PR-RAS'!E295</f>
        <v>26330</v>
      </c>
      <c r="E291" s="1">
        <v>0</v>
      </c>
      <c r="F291" s="1">
        <v>0</v>
      </c>
      <c r="G291" s="2">
        <f t="shared" si="8"/>
        <v>23467.67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316910</v>
      </c>
      <c r="D345" s="1">
        <f>'PR-RAS'!E350</f>
        <v>334471.86</v>
      </c>
      <c r="E345" s="1">
        <v>0</v>
      </c>
      <c r="F345" s="1">
        <v>0</v>
      </c>
      <c r="G345" s="2">
        <f t="shared" si="8"/>
        <v>339133.67967999994</v>
      </c>
      <c r="H345" s="2">
        <f t="shared" si="9"/>
        <v>0.14000000001396984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3263</v>
      </c>
      <c r="D346" s="1">
        <f>'PR-RAS'!E351</f>
        <v>1263</v>
      </c>
      <c r="E346" s="1">
        <v>0</v>
      </c>
      <c r="F346" s="1">
        <v>0</v>
      </c>
      <c r="G346" s="2">
        <f t="shared" si="8"/>
        <v>1997.2049999999999</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3263</v>
      </c>
      <c r="D351" s="1">
        <f>'PR-RAS'!E356</f>
        <v>1263</v>
      </c>
      <c r="E351" s="1">
        <v>0</v>
      </c>
      <c r="F351" s="1">
        <v>0</v>
      </c>
      <c r="G351" s="2">
        <f t="shared" si="8"/>
        <v>2026.1499999999999</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3263</v>
      </c>
      <c r="D354" s="1">
        <f>'PR-RAS'!E359</f>
        <v>1263</v>
      </c>
      <c r="E354" s="1">
        <v>0</v>
      </c>
      <c r="F354" s="1">
        <v>0</v>
      </c>
      <c r="G354" s="2">
        <f t="shared" si="8"/>
        <v>2043.5169999999998</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313647</v>
      </c>
      <c r="D358" s="1">
        <f>'PR-RAS'!E363</f>
        <v>333208.86</v>
      </c>
      <c r="E358" s="1">
        <v>0</v>
      </c>
      <c r="F358" s="1">
        <v>0</v>
      </c>
      <c r="G358" s="2">
        <f t="shared" si="8"/>
        <v>349883.10503999999</v>
      </c>
      <c r="H358" s="2">
        <f t="shared" si="9"/>
        <v>0.14000000001396984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136986</v>
      </c>
      <c r="D364" s="1">
        <f>'PR-RAS'!E369</f>
        <v>154346.20000000001</v>
      </c>
      <c r="E364" s="1">
        <v>0</v>
      </c>
      <c r="F364" s="1">
        <v>0</v>
      </c>
      <c r="G364" s="2">
        <f t="shared" si="8"/>
        <v>161781.2592</v>
      </c>
      <c r="H364" s="2">
        <f t="shared" si="9"/>
        <v>0.20000000001164153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63404</v>
      </c>
      <c r="D365" s="1">
        <f>'PR-RAS'!E370</f>
        <v>101029.08</v>
      </c>
      <c r="E365" s="1">
        <v>0</v>
      </c>
      <c r="F365" s="1">
        <v>0</v>
      </c>
      <c r="G365" s="2">
        <f t="shared" si="8"/>
        <v>96628.226240000004</v>
      </c>
      <c r="H365" s="2">
        <f t="shared" si="9"/>
        <v>8.000000000174623E-2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7005</v>
      </c>
      <c r="D370" s="1">
        <f>'PR-RAS'!E375</f>
        <v>5204.3</v>
      </c>
      <c r="E370" s="1">
        <v>0</v>
      </c>
      <c r="F370" s="1">
        <v>0</v>
      </c>
      <c r="G370" s="2">
        <f t="shared" si="8"/>
        <v>6425.6183999999994</v>
      </c>
      <c r="H370" s="2">
        <f t="shared" si="9"/>
        <v>0.3000000000001819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66577</v>
      </c>
      <c r="D371" s="1">
        <f>'PR-RAS'!E376</f>
        <v>48112.82</v>
      </c>
      <c r="E371" s="1">
        <v>0</v>
      </c>
      <c r="F371" s="1">
        <v>0</v>
      </c>
      <c r="G371" s="2">
        <f t="shared" si="8"/>
        <v>60236.976800000004</v>
      </c>
      <c r="H371" s="2">
        <f t="shared" si="9"/>
        <v>0.18000000000029104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176661</v>
      </c>
      <c r="D378" s="1">
        <f>'PR-RAS'!E383</f>
        <v>178862.66</v>
      </c>
      <c r="E378" s="1">
        <v>0</v>
      </c>
      <c r="F378" s="1">
        <v>0</v>
      </c>
      <c r="G378" s="2">
        <f t="shared" si="8"/>
        <v>201463.64264000003</v>
      </c>
      <c r="H378" s="2">
        <f t="shared" si="9"/>
        <v>0.33999999999650754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176661</v>
      </c>
      <c r="D379" s="1">
        <f>'PR-RAS'!E384</f>
        <v>178862.66</v>
      </c>
      <c r="E379" s="1">
        <v>0</v>
      </c>
      <c r="F379" s="1">
        <v>0</v>
      </c>
      <c r="G379" s="2">
        <f t="shared" si="8"/>
        <v>201998.02896000003</v>
      </c>
      <c r="H379" s="2">
        <f t="shared" si="9"/>
        <v>0.33999999999650754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316910</v>
      </c>
      <c r="D403" s="1">
        <f>'PR-RAS'!E408</f>
        <v>334471.86</v>
      </c>
      <c r="E403" s="1">
        <v>0</v>
      </c>
      <c r="F403" s="1">
        <v>0</v>
      </c>
      <c r="G403" s="2">
        <f t="shared" si="8"/>
        <v>396313.19544000004</v>
      </c>
      <c r="H403" s="2">
        <f t="shared" si="9"/>
        <v>0.14000000001396984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536166</v>
      </c>
      <c r="D405" s="1">
        <f>'PR-RAS'!E410</f>
        <v>649132.34</v>
      </c>
      <c r="E405" s="1">
        <v>0</v>
      </c>
      <c r="F405" s="1">
        <v>0</v>
      </c>
      <c r="G405" s="2">
        <f t="shared" si="8"/>
        <v>741109.99472000008</v>
      </c>
      <c r="H405" s="2">
        <f t="shared" si="9"/>
        <v>0.33999999996740371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7426080</v>
      </c>
      <c r="D407" s="1">
        <f>'PR-RAS'!E412</f>
        <v>8524447.8600000013</v>
      </c>
      <c r="E407" s="1">
        <v>0</v>
      </c>
      <c r="F407" s="1">
        <v>0</v>
      </c>
      <c r="G407" s="2">
        <f t="shared" si="8"/>
        <v>9936840.1423200015</v>
      </c>
      <c r="H407" s="2">
        <f t="shared" si="9"/>
        <v>0.1399999987334013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7256432</v>
      </c>
      <c r="D408" s="1">
        <f>'PR-RAS'!E413</f>
        <v>8878123.9199999999</v>
      </c>
      <c r="E408" s="1">
        <v>0</v>
      </c>
      <c r="F408" s="1">
        <v>0</v>
      </c>
      <c r="G408" s="2">
        <f t="shared" si="8"/>
        <v>10180160.694879999</v>
      </c>
      <c r="H408" s="2">
        <f t="shared" si="9"/>
        <v>8.0000000074505806E-2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169648</v>
      </c>
      <c r="D409" s="1">
        <f>'PR-RAS'!E414</f>
        <v>0</v>
      </c>
      <c r="E409" s="1">
        <v>0</v>
      </c>
      <c r="F409" s="1">
        <v>0</v>
      </c>
      <c r="G409" s="2">
        <f t="shared" si="8"/>
        <v>69216.383999999991</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353676.05999999866</v>
      </c>
      <c r="E410" s="1">
        <v>0</v>
      </c>
      <c r="F410" s="1">
        <v>0</v>
      </c>
      <c r="G410" s="2">
        <f t="shared" si="8"/>
        <v>289307.01707999891</v>
      </c>
      <c r="H410" s="2">
        <f t="shared" si="9"/>
        <v>5.9999998658895493E-2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192820</v>
      </c>
      <c r="D411" s="1">
        <f>'PR-RAS'!E416</f>
        <v>362467.31000000006</v>
      </c>
      <c r="E411" s="1">
        <v>0</v>
      </c>
      <c r="F411" s="1">
        <v>0</v>
      </c>
      <c r="G411" s="2">
        <f t="shared" si="8"/>
        <v>376279.39420000004</v>
      </c>
      <c r="H411" s="2">
        <f t="shared" si="9"/>
        <v>0.31000000005587935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41556</v>
      </c>
      <c r="D413" s="1">
        <f>'PR-RAS'!E418</f>
        <v>47083.89</v>
      </c>
      <c r="E413" s="1">
        <v>0</v>
      </c>
      <c r="F413" s="1">
        <v>0</v>
      </c>
      <c r="G413" s="2">
        <f t="shared" si="8"/>
        <v>55918.197359999998</v>
      </c>
      <c r="H413" s="2">
        <f t="shared" si="9"/>
        <v>0.11000000000058208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7426080</v>
      </c>
      <c r="D633" s="1">
        <f>'PR-RAS'!E639</f>
        <v>8524447.8600000013</v>
      </c>
      <c r="E633" s="1">
        <v>0</v>
      </c>
      <c r="F633" s="1">
        <v>0</v>
      </c>
      <c r="G633" s="2">
        <f t="shared" si="10"/>
        <v>15468184.655040001</v>
      </c>
      <c r="H633" s="2">
        <f t="shared" si="11"/>
        <v>0.1399999987334013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7256432</v>
      </c>
      <c r="D634" s="1">
        <f>'PR-RAS'!E640</f>
        <v>8878123.9199999999</v>
      </c>
      <c r="E634" s="1">
        <v>0</v>
      </c>
      <c r="F634" s="1">
        <v>0</v>
      </c>
      <c r="G634" s="2">
        <f t="shared" si="10"/>
        <v>15833026.338719999</v>
      </c>
      <c r="H634" s="2">
        <f t="shared" si="11"/>
        <v>8.0000000074505806E-2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169648</v>
      </c>
      <c r="D635" s="1">
        <f>'PR-RAS'!E641</f>
        <v>0</v>
      </c>
      <c r="E635" s="1">
        <v>0</v>
      </c>
      <c r="F635" s="1">
        <v>0</v>
      </c>
      <c r="G635" s="2">
        <f t="shared" si="10"/>
        <v>107556.83199999999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353676.05999999866</v>
      </c>
      <c r="E636" s="1">
        <v>0</v>
      </c>
      <c r="F636" s="1">
        <v>0</v>
      </c>
      <c r="G636" s="2">
        <f t="shared" si="10"/>
        <v>449168.59619999828</v>
      </c>
      <c r="H636" s="2">
        <f t="shared" si="11"/>
        <v>5.9999998658895493E-2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192820</v>
      </c>
      <c r="D637" s="1">
        <f>'PR-RAS'!E643</f>
        <v>362467.31000000006</v>
      </c>
      <c r="E637" s="1">
        <v>0</v>
      </c>
      <c r="F637" s="1">
        <v>0</v>
      </c>
      <c r="G637" s="2">
        <f t="shared" si="10"/>
        <v>583691.93832000007</v>
      </c>
      <c r="H637" s="2">
        <f t="shared" si="11"/>
        <v>0.31000000005587935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362468</v>
      </c>
      <c r="D639" s="1">
        <f>'PR-RAS'!E645</f>
        <v>8791.250000001397</v>
      </c>
      <c r="E639" s="1">
        <v>0</v>
      </c>
      <c r="F639" s="1">
        <v>0</v>
      </c>
      <c r="G639" s="2">
        <f t="shared" si="10"/>
        <v>242472.21900000179</v>
      </c>
      <c r="H639" s="2">
        <f t="shared" si="11"/>
        <v>0.25000000139698386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485808</v>
      </c>
      <c r="D641" s="1">
        <f>'PR-RAS'!E647</f>
        <v>556624.06999999995</v>
      </c>
      <c r="E641" s="1">
        <v>0</v>
      </c>
      <c r="F641" s="1">
        <v>0</v>
      </c>
      <c r="G641" s="2">
        <f t="shared" si="10"/>
        <v>1023395.9295999999</v>
      </c>
      <c r="H641" s="2">
        <f t="shared" si="11"/>
        <v>6.9999999948777258E-2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234698</v>
      </c>
      <c r="D642" s="1">
        <f>'PR-RAS'!E649</f>
        <v>456858.55</v>
      </c>
      <c r="E642" s="1">
        <v>0</v>
      </c>
      <c r="F642" s="1">
        <v>0</v>
      </c>
      <c r="G642" s="2">
        <f t="shared" si="10"/>
        <v>736134.07910000009</v>
      </c>
      <c r="H642" s="2">
        <f t="shared" si="11"/>
        <v>0.45000000001164153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1859903</v>
      </c>
      <c r="D643" s="1">
        <f>'PR-RAS'!E650</f>
        <v>2429087.59</v>
      </c>
      <c r="E643" s="1">
        <v>0</v>
      </c>
      <c r="F643" s="1">
        <v>0</v>
      </c>
      <c r="G643" s="2">
        <f t="shared" si="10"/>
        <v>4313006.1915600002</v>
      </c>
      <c r="H643" s="2">
        <f t="shared" si="11"/>
        <v>0.41000000014901161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1637742</v>
      </c>
      <c r="D644" s="1">
        <f>'PR-RAS'!E651</f>
        <v>2767871.65</v>
      </c>
      <c r="E644" s="1">
        <v>0</v>
      </c>
      <c r="F644" s="1">
        <v>0</v>
      </c>
      <c r="G644" s="2">
        <f t="shared" si="10"/>
        <v>4612551.0478999997</v>
      </c>
      <c r="H644" s="2">
        <f t="shared" si="11"/>
        <v>0.35000000009313226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456859</v>
      </c>
      <c r="D645" s="1">
        <f>'PR-RAS'!E652</f>
        <v>118074.48999999976</v>
      </c>
      <c r="E645" s="1">
        <v>0</v>
      </c>
      <c r="F645" s="1">
        <v>0</v>
      </c>
      <c r="G645" s="2">
        <f t="shared" si="10"/>
        <v>446297.13911999972</v>
      </c>
      <c r="H645" s="2">
        <f t="shared" si="11"/>
        <v>0.48999999975785613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49</v>
      </c>
      <c r="E647" s="1">
        <v>0</v>
      </c>
      <c r="F647" s="1">
        <v>0</v>
      </c>
      <c r="G647" s="2">
        <f t="shared" si="10"/>
        <v>93.024000000000001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44</v>
      </c>
      <c r="E649" s="1">
        <v>0</v>
      </c>
      <c r="F649" s="1">
        <v>0</v>
      </c>
      <c r="G649" s="2">
        <f t="shared" si="10"/>
        <v>86.183999999999997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5730195</v>
      </c>
      <c r="D668" s="1">
        <f>'PR-RAS'!E675</f>
        <v>6515224.6600000001</v>
      </c>
      <c r="E668" s="1">
        <v>0</v>
      </c>
      <c r="F668" s="1">
        <v>0</v>
      </c>
      <c r="G668" s="2">
        <f t="shared" si="10"/>
        <v>12513349.761440001</v>
      </c>
      <c r="H668" s="2">
        <f t="shared" si="11"/>
        <v>0.33999999985098839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239934</v>
      </c>
      <c r="D669" s="1">
        <f>'PR-RAS'!E676</f>
        <v>541889.26</v>
      </c>
      <c r="E669" s="1">
        <v>0</v>
      </c>
      <c r="F669" s="1">
        <v>0</v>
      </c>
      <c r="G669" s="2">
        <f t="shared" si="10"/>
        <v>884239.96336000005</v>
      </c>
      <c r="H669" s="2">
        <f t="shared" si="11"/>
        <v>0.26000000000931323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166642</v>
      </c>
      <c r="D670" s="1">
        <f>'PR-RAS'!E677</f>
        <v>169678.88</v>
      </c>
      <c r="E670" s="1">
        <v>0</v>
      </c>
      <c r="F670" s="1">
        <v>0</v>
      </c>
      <c r="G670" s="2">
        <f t="shared" si="10"/>
        <v>338513.83944000001</v>
      </c>
      <c r="H670" s="2">
        <f t="shared" si="11"/>
        <v>0.11999999999534339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33302</v>
      </c>
      <c r="D671" s="1">
        <f>'PR-RAS'!E678</f>
        <v>58664.1</v>
      </c>
      <c r="E671" s="1">
        <v>0</v>
      </c>
      <c r="F671" s="1">
        <v>0</v>
      </c>
      <c r="G671" s="2">
        <f t="shared" si="10"/>
        <v>100922.23400000001</v>
      </c>
      <c r="H671" s="2">
        <f t="shared" si="11"/>
        <v>9.9999999998544808E-2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251738</v>
      </c>
      <c r="D687" s="1">
        <f>'PR-RAS'!E694</f>
        <v>136522.82</v>
      </c>
      <c r="E687" s="1">
        <v>0</v>
      </c>
      <c r="F687" s="1">
        <v>0</v>
      </c>
      <c r="G687" s="2">
        <f t="shared" si="10"/>
        <v>360001.57704000006</v>
      </c>
      <c r="H687" s="2">
        <f t="shared" si="11"/>
        <v>0.17999999999301508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83618</v>
      </c>
      <c r="D688" s="1">
        <f>'PR-RAS'!E695</f>
        <v>111850.91</v>
      </c>
      <c r="E688" s="1">
        <v>0</v>
      </c>
      <c r="F688" s="1">
        <v>0</v>
      </c>
      <c r="G688" s="2">
        <f t="shared" si="10"/>
        <v>211128.71634000001</v>
      </c>
      <c r="H688" s="2">
        <f t="shared" si="11"/>
        <v>8.999999999650754E-2</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113230</v>
      </c>
      <c r="D690" s="1">
        <f>'PR-RAS'!E697</f>
        <v>0</v>
      </c>
      <c r="E690" s="1">
        <v>0</v>
      </c>
      <c r="F690" s="1">
        <v>0</v>
      </c>
      <c r="G690" s="2">
        <f t="shared" si="10"/>
        <v>78015.469999999987</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149545</v>
      </c>
      <c r="D703" s="1">
        <f>'PR-RAS'!E710</f>
        <v>228592.39</v>
      </c>
      <c r="E703" s="1">
        <v>0</v>
      </c>
      <c r="F703" s="1">
        <v>0</v>
      </c>
      <c r="G703" s="2">
        <f t="shared" si="10"/>
        <v>425924.30556000001</v>
      </c>
      <c r="H703" s="2">
        <f t="shared" si="11"/>
        <v>0.39000000001396984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23101.200000000001</v>
      </c>
      <c r="E710" s="1">
        <v>0</v>
      </c>
      <c r="F710" s="1">
        <v>0</v>
      </c>
      <c r="G710" s="2">
        <f t="shared" si="10"/>
        <v>32757.5016</v>
      </c>
      <c r="H710" s="2">
        <f t="shared" si="11"/>
        <v>0.2000000000007276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156898</v>
      </c>
      <c r="D711" s="1">
        <f>'PR-RAS'!E718</f>
        <v>213816.45</v>
      </c>
      <c r="E711" s="1">
        <v>0</v>
      </c>
      <c r="F711" s="1">
        <v>0</v>
      </c>
      <c r="G711" s="2">
        <f t="shared" si="10"/>
        <v>415016.93900000001</v>
      </c>
      <c r="H711" s="2">
        <f t="shared" si="11"/>
        <v>0.45000000001164153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8540</v>
      </c>
      <c r="D713" s="1">
        <f>'PR-RAS'!E720</f>
        <v>1995</v>
      </c>
      <c r="E713" s="1">
        <v>0</v>
      </c>
      <c r="F713" s="1">
        <v>0</v>
      </c>
      <c r="G713" s="2">
        <f t="shared" si="10"/>
        <v>8921.3599999999988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1309.08</v>
      </c>
      <c r="E714" s="1">
        <v>0</v>
      </c>
      <c r="F714" s="1">
        <v>0</v>
      </c>
      <c r="G714" s="2">
        <f t="shared" si="10"/>
        <v>1866.7480799999998</v>
      </c>
      <c r="H714" s="2">
        <f t="shared" si="11"/>
        <v>7.999999999992724E-2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1100</v>
      </c>
      <c r="D715" s="1">
        <f>'PR-RAS'!E722</f>
        <v>0</v>
      </c>
      <c r="E715" s="1">
        <v>0</v>
      </c>
      <c r="F715" s="1">
        <v>0</v>
      </c>
      <c r="G715" s="2">
        <f t="shared" si="10"/>
        <v>785.4</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39892</v>
      </c>
      <c r="D821" s="1">
        <f>'PR-RAS'!E828</f>
        <v>46986.75</v>
      </c>
      <c r="E821" s="1">
        <v>0</v>
      </c>
      <c r="F821" s="1">
        <v>0</v>
      </c>
      <c r="G821" s="2">
        <f t="shared" si="18"/>
        <v>109769.70999999999</v>
      </c>
      <c r="H821" s="2">
        <f t="shared" si="19"/>
        <v>0.25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12678534</v>
      </c>
      <c r="D984" s="6">
        <f>BILANCA!E6</f>
        <v>12066122.540000001</v>
      </c>
      <c r="E984" s="6">
        <v>0</v>
      </c>
      <c r="F984" s="6">
        <v>0</v>
      </c>
      <c r="G984" s="7">
        <f t="shared" ref="G984:G1241" si="22">B984/1000*C984+B984/500*D984</f>
        <v>36810.779080000008</v>
      </c>
      <c r="H984" s="7">
        <f t="shared" si="19"/>
        <v>0.45999999903142452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11636118</v>
      </c>
      <c r="D985" s="1">
        <f>BILANCA!E7</f>
        <v>11309391.880000001</v>
      </c>
      <c r="E985" s="1">
        <v>0</v>
      </c>
      <c r="F985" s="1">
        <v>0</v>
      </c>
      <c r="G985" s="2">
        <f t="shared" si="22"/>
        <v>68509.803520000001</v>
      </c>
      <c r="H985" s="2">
        <f t="shared" si="19"/>
        <v>0.11999999918043613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5784</v>
      </c>
      <c r="D986" s="1">
        <f>BILANCA!E8</f>
        <v>5258.73</v>
      </c>
      <c r="E986" s="1">
        <v>0</v>
      </c>
      <c r="F986" s="1">
        <v>0</v>
      </c>
      <c r="G986" s="2">
        <f t="shared" si="22"/>
        <v>48.904380000000003</v>
      </c>
      <c r="H986" s="2">
        <f t="shared" si="19"/>
        <v>0.27000000000043656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260</v>
      </c>
      <c r="D987" s="1">
        <f>BILANCA!E9</f>
        <v>260</v>
      </c>
      <c r="E987" s="1">
        <v>0</v>
      </c>
      <c r="F987" s="1">
        <v>0</v>
      </c>
      <c r="G987" s="2">
        <f t="shared" si="22"/>
        <v>3.12</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7154</v>
      </c>
      <c r="D988" s="1">
        <f>BILANCA!E10</f>
        <v>8416.8799999999992</v>
      </c>
      <c r="E988" s="1">
        <v>0</v>
      </c>
      <c r="F988" s="1">
        <v>0</v>
      </c>
      <c r="G988" s="2">
        <f t="shared" si="22"/>
        <v>119.93879999999999</v>
      </c>
      <c r="H988" s="2">
        <f t="shared" si="19"/>
        <v>0.12000000000080036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1630</v>
      </c>
      <c r="D989" s="1">
        <f>BILANCA!E11</f>
        <v>3418.15</v>
      </c>
      <c r="E989" s="1">
        <v>0</v>
      </c>
      <c r="F989" s="1">
        <v>0</v>
      </c>
      <c r="G989" s="2">
        <f t="shared" si="22"/>
        <v>50.797800000000002</v>
      </c>
      <c r="H989" s="2">
        <f t="shared" si="19"/>
        <v>0.15000000000009095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11630334</v>
      </c>
      <c r="D990" s="1">
        <f>BILANCA!E12</f>
        <v>11304133.15</v>
      </c>
      <c r="E990" s="1">
        <v>0</v>
      </c>
      <c r="F990" s="1">
        <v>0</v>
      </c>
      <c r="G990" s="2">
        <f t="shared" si="22"/>
        <v>239670.20209999999</v>
      </c>
      <c r="H990" s="2">
        <f t="shared" si="19"/>
        <v>0.15000000037252903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10628218</v>
      </c>
      <c r="D991" s="1">
        <f>BILANCA!E13</f>
        <v>10408824.800000001</v>
      </c>
      <c r="E991" s="1">
        <v>0</v>
      </c>
      <c r="F991" s="1">
        <v>0</v>
      </c>
      <c r="G991" s="2">
        <f t="shared" si="22"/>
        <v>251566.94080000001</v>
      </c>
      <c r="H991" s="2">
        <f t="shared" si="19"/>
        <v>0.19999999925494194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15126530</v>
      </c>
      <c r="D993" s="1">
        <f>BILANCA!E15</f>
        <v>15126529.869999999</v>
      </c>
      <c r="E993" s="1">
        <v>0</v>
      </c>
      <c r="F993" s="1">
        <v>0</v>
      </c>
      <c r="G993" s="2">
        <f t="shared" si="22"/>
        <v>453795.89740000002</v>
      </c>
      <c r="H993" s="2">
        <f t="shared" si="19"/>
        <v>0.13000000081956387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196173</v>
      </c>
      <c r="D994" s="1">
        <f>BILANCA!E16</f>
        <v>196173.24</v>
      </c>
      <c r="E994" s="1">
        <v>0</v>
      </c>
      <c r="F994" s="1">
        <v>0</v>
      </c>
      <c r="G994" s="2">
        <f t="shared" si="22"/>
        <v>6473.7142800000001</v>
      </c>
      <c r="H994" s="2">
        <f t="shared" si="19"/>
        <v>0.23999999999068677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4694485</v>
      </c>
      <c r="D996" s="1">
        <f>BILANCA!E18</f>
        <v>4913878.3099999996</v>
      </c>
      <c r="E996" s="1">
        <v>0</v>
      </c>
      <c r="F996" s="1">
        <v>0</v>
      </c>
      <c r="G996" s="2">
        <f t="shared" si="22"/>
        <v>188789.14105999999</v>
      </c>
      <c r="H996" s="2">
        <f t="shared" si="19"/>
        <v>0.30999999959021807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624325</v>
      </c>
      <c r="D997" s="1">
        <f>BILANCA!E19</f>
        <v>489273.54000000004</v>
      </c>
      <c r="E997" s="1">
        <v>0</v>
      </c>
      <c r="F997" s="1">
        <v>0</v>
      </c>
      <c r="G997" s="2">
        <f t="shared" si="22"/>
        <v>22440.20912</v>
      </c>
      <c r="H997" s="2">
        <f t="shared" si="19"/>
        <v>0.4599999999627471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897742</v>
      </c>
      <c r="D998" s="1">
        <f>BILANCA!E20</f>
        <v>1020208.45</v>
      </c>
      <c r="E998" s="1">
        <v>0</v>
      </c>
      <c r="F998" s="1">
        <v>0</v>
      </c>
      <c r="G998" s="2">
        <f t="shared" si="22"/>
        <v>44072.383499999996</v>
      </c>
      <c r="H998" s="2">
        <f t="shared" si="19"/>
        <v>0.44999999995343387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8385</v>
      </c>
      <c r="D999" s="1">
        <f>BILANCA!E21</f>
        <v>8384.7199999999993</v>
      </c>
      <c r="E999" s="1">
        <v>0</v>
      </c>
      <c r="F999" s="1">
        <v>0</v>
      </c>
      <c r="G999" s="2">
        <f t="shared" si="22"/>
        <v>402.47104000000002</v>
      </c>
      <c r="H999" s="2">
        <f t="shared" si="19"/>
        <v>0.28000000000065484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164781</v>
      </c>
      <c r="D1000" s="1">
        <f>BILANCA!E22</f>
        <v>164780.54</v>
      </c>
      <c r="E1000" s="1">
        <v>0</v>
      </c>
      <c r="F1000" s="1">
        <v>0</v>
      </c>
      <c r="G1000" s="2">
        <f t="shared" si="22"/>
        <v>8403.8153600000005</v>
      </c>
      <c r="H1000" s="2">
        <f t="shared" si="19"/>
        <v>0.45999999999185093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4148</v>
      </c>
      <c r="D1002" s="1">
        <f>BILANCA!E24</f>
        <v>4148</v>
      </c>
      <c r="E1002" s="1">
        <v>0</v>
      </c>
      <c r="F1002" s="1">
        <v>0</v>
      </c>
      <c r="G1002" s="2">
        <f t="shared" si="22"/>
        <v>236.43599999999998</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735039</v>
      </c>
      <c r="D1003" s="1">
        <f>BILANCA!E25</f>
        <v>740242.81</v>
      </c>
      <c r="E1003" s="1">
        <v>0</v>
      </c>
      <c r="F1003" s="1">
        <v>0</v>
      </c>
      <c r="G1003" s="2">
        <f t="shared" si="22"/>
        <v>44310.492400000003</v>
      </c>
      <c r="H1003" s="2">
        <f t="shared" si="19"/>
        <v>0.18999999994412065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901618</v>
      </c>
      <c r="D1004" s="1">
        <f>BILANCA!E26</f>
        <v>949730.97</v>
      </c>
      <c r="E1004" s="1">
        <v>0</v>
      </c>
      <c r="F1004" s="1">
        <v>0</v>
      </c>
      <c r="G1004" s="2">
        <f t="shared" si="22"/>
        <v>58822.678740000003</v>
      </c>
      <c r="H1004" s="2">
        <f t="shared" si="19"/>
        <v>3.0000000027939677E-2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2087388</v>
      </c>
      <c r="D1006" s="1">
        <f>BILANCA!E28</f>
        <v>2398221.9500000002</v>
      </c>
      <c r="E1006" s="1">
        <v>0</v>
      </c>
      <c r="F1006" s="1">
        <v>0</v>
      </c>
      <c r="G1006" s="2">
        <f t="shared" si="22"/>
        <v>158328.13370000001</v>
      </c>
      <c r="H1006" s="2">
        <f t="shared" si="19"/>
        <v>4.9999999813735485E-2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376561</v>
      </c>
      <c r="D1013" s="1">
        <f>BILANCA!E35</f>
        <v>404804.8</v>
      </c>
      <c r="E1013" s="1">
        <v>0</v>
      </c>
      <c r="F1013" s="1">
        <v>0</v>
      </c>
      <c r="G1013" s="2">
        <f t="shared" si="22"/>
        <v>35585.117999999995</v>
      </c>
      <c r="H1013" s="2">
        <f t="shared" si="19"/>
        <v>0.20000000001164153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784072</v>
      </c>
      <c r="D1014" s="1">
        <f>BILANCA!E36</f>
        <v>842159.87</v>
      </c>
      <c r="E1014" s="1">
        <v>0</v>
      </c>
      <c r="F1014" s="1">
        <v>0</v>
      </c>
      <c r="G1014" s="2">
        <f t="shared" si="22"/>
        <v>76520.143939999994</v>
      </c>
      <c r="H1014" s="2">
        <f t="shared" si="19"/>
        <v>0.13000000000465661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407511</v>
      </c>
      <c r="D1018" s="1">
        <f>BILANCA!E40</f>
        <v>437355.07</v>
      </c>
      <c r="E1018" s="1">
        <v>0</v>
      </c>
      <c r="F1018" s="1">
        <v>0</v>
      </c>
      <c r="G1018" s="2">
        <f t="shared" si="22"/>
        <v>44877.7399</v>
      </c>
      <c r="H1018" s="2">
        <f t="shared" si="19"/>
        <v>7.0000000006984919E-2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1230</v>
      </c>
      <c r="D1023" s="1">
        <f>BILANCA!E45</f>
        <v>1230.0099999999993</v>
      </c>
      <c r="E1023" s="1">
        <v>0</v>
      </c>
      <c r="F1023" s="1">
        <v>0</v>
      </c>
      <c r="G1023" s="2">
        <f t="shared" si="22"/>
        <v>147.60079999999994</v>
      </c>
      <c r="H1023" s="2">
        <f t="shared" si="19"/>
        <v>9.999999999308784E-3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5927</v>
      </c>
      <c r="D1025" s="1">
        <f>BILANCA!E47</f>
        <v>5926.65</v>
      </c>
      <c r="E1025" s="1">
        <v>0</v>
      </c>
      <c r="F1025" s="1">
        <v>0</v>
      </c>
      <c r="G1025" s="2">
        <f t="shared" si="22"/>
        <v>746.77260000000001</v>
      </c>
      <c r="H1025" s="2">
        <f t="shared" si="19"/>
        <v>0.3500000000003638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4697</v>
      </c>
      <c r="D1028" s="1">
        <f>BILANCA!E50</f>
        <v>4696.6400000000003</v>
      </c>
      <c r="E1028" s="1">
        <v>0</v>
      </c>
      <c r="F1028" s="1">
        <v>0</v>
      </c>
      <c r="G1028" s="2">
        <f t="shared" si="22"/>
        <v>634.06259999999997</v>
      </c>
      <c r="H1028" s="2">
        <f t="shared" si="19"/>
        <v>0.35999999999967258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118635</v>
      </c>
      <c r="D1032" s="1">
        <f>BILANCA!E54</f>
        <v>128763.27</v>
      </c>
      <c r="E1032" s="1">
        <v>0</v>
      </c>
      <c r="F1032" s="1">
        <v>0</v>
      </c>
      <c r="G1032" s="2">
        <f t="shared" si="22"/>
        <v>18431.91546</v>
      </c>
      <c r="H1032" s="2">
        <f t="shared" si="19"/>
        <v>0.27000000000407454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118635</v>
      </c>
      <c r="D1033" s="1">
        <f>BILANCA!E55</f>
        <v>128763.27</v>
      </c>
      <c r="E1033" s="1">
        <v>0</v>
      </c>
      <c r="F1033" s="1">
        <v>0</v>
      </c>
      <c r="G1033" s="2">
        <f t="shared" si="22"/>
        <v>18808.077000000001</v>
      </c>
      <c r="H1033" s="2">
        <f t="shared" si="19"/>
        <v>0.27000000000407454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1042416</v>
      </c>
      <c r="D1046" s="1">
        <f>BILANCA!E68</f>
        <v>756730.65999999992</v>
      </c>
      <c r="E1046" s="1">
        <v>0</v>
      </c>
      <c r="F1046" s="1">
        <v>0</v>
      </c>
      <c r="G1046" s="2">
        <f t="shared" si="22"/>
        <v>161020.27116</v>
      </c>
      <c r="H1046" s="2">
        <f t="shared" si="19"/>
        <v>0.34000000008381903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456859</v>
      </c>
      <c r="D1047" s="1">
        <f>BILANCA!E69</f>
        <v>118074.49</v>
      </c>
      <c r="E1047" s="1">
        <v>0</v>
      </c>
      <c r="F1047" s="1">
        <v>0</v>
      </c>
      <c r="G1047" s="2">
        <f t="shared" si="22"/>
        <v>44352.510720000006</v>
      </c>
      <c r="H1047" s="2">
        <f t="shared" si="19"/>
        <v>0.49000000000523869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455396</v>
      </c>
      <c r="D1048" s="1">
        <f>BILANCA!E70</f>
        <v>118014.86</v>
      </c>
      <c r="E1048" s="1">
        <v>0</v>
      </c>
      <c r="F1048" s="1">
        <v>0</v>
      </c>
      <c r="G1048" s="2">
        <f t="shared" si="22"/>
        <v>44942.671800000004</v>
      </c>
      <c r="H1048" s="2">
        <f t="shared" si="19"/>
        <v>0.13999999999941792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455396</v>
      </c>
      <c r="D1050" s="1">
        <f>BILANCA!E72</f>
        <v>118014.86</v>
      </c>
      <c r="E1050" s="1">
        <v>0</v>
      </c>
      <c r="F1050" s="1">
        <v>0</v>
      </c>
      <c r="G1050" s="2">
        <f t="shared" si="22"/>
        <v>46325.523240000002</v>
      </c>
      <c r="H1050" s="2">
        <f t="shared" si="19"/>
        <v>0.13999999999941792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1463</v>
      </c>
      <c r="D1054" s="1">
        <f>BILANCA!E76</f>
        <v>59.63</v>
      </c>
      <c r="E1054" s="1">
        <v>0</v>
      </c>
      <c r="F1054" s="1">
        <v>0</v>
      </c>
      <c r="G1054" s="2">
        <f t="shared" si="22"/>
        <v>112.34045999999999</v>
      </c>
      <c r="H1054" s="2">
        <f t="shared" si="19"/>
        <v>0.36999999999999744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58198</v>
      </c>
      <c r="D1056" s="1">
        <f>BILANCA!E78</f>
        <v>34953.21</v>
      </c>
      <c r="E1056" s="1">
        <v>0</v>
      </c>
      <c r="F1056" s="1">
        <v>0</v>
      </c>
      <c r="G1056" s="2">
        <f t="shared" si="22"/>
        <v>9351.6226599999991</v>
      </c>
      <c r="H1056" s="2">
        <f t="shared" si="19"/>
        <v>0.20999999999912689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58198</v>
      </c>
      <c r="D1064" s="1">
        <f>BILANCA!E86</f>
        <v>34953.21</v>
      </c>
      <c r="E1064" s="1">
        <v>0</v>
      </c>
      <c r="F1064" s="1">
        <v>0</v>
      </c>
      <c r="G1064" s="2">
        <f t="shared" si="22"/>
        <v>10376.458020000002</v>
      </c>
      <c r="H1064" s="2">
        <f t="shared" si="19"/>
        <v>0.20999999999912689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41551</v>
      </c>
      <c r="D1124" s="1">
        <f>BILANCA!E146</f>
        <v>47078.89</v>
      </c>
      <c r="E1124" s="1">
        <v>0</v>
      </c>
      <c r="F1124" s="1">
        <v>0</v>
      </c>
      <c r="G1124" s="2">
        <f t="shared" si="22"/>
        <v>19134.937979999999</v>
      </c>
      <c r="H1124" s="2">
        <f t="shared" si="23"/>
        <v>0.11000000000058208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13289</v>
      </c>
      <c r="D1137" s="1">
        <f>BILANCA!E159</f>
        <v>20748.89</v>
      </c>
      <c r="E1137" s="1">
        <v>0</v>
      </c>
      <c r="F1137" s="1">
        <v>0</v>
      </c>
      <c r="G1137" s="2">
        <f t="shared" si="22"/>
        <v>8437.1641199999995</v>
      </c>
      <c r="H1137" s="2">
        <f t="shared" si="23"/>
        <v>0.11000000000058208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28262</v>
      </c>
      <c r="D1138" s="1">
        <f>BILANCA!E160</f>
        <v>26330</v>
      </c>
      <c r="E1138" s="1">
        <v>0</v>
      </c>
      <c r="F1138" s="1">
        <v>0</v>
      </c>
      <c r="G1138" s="2">
        <f t="shared" si="22"/>
        <v>12542.91</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485808</v>
      </c>
      <c r="D1148" s="1">
        <f>BILANCA!E170</f>
        <v>556624.06999999995</v>
      </c>
      <c r="E1148" s="1">
        <v>0</v>
      </c>
      <c r="F1148" s="1">
        <v>0</v>
      </c>
      <c r="G1148" s="2">
        <f t="shared" si="22"/>
        <v>263844.26309999998</v>
      </c>
      <c r="H1148" s="2">
        <f t="shared" si="23"/>
        <v>6.9999999948777258E-2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485808</v>
      </c>
      <c r="D1151" s="1">
        <f>BILANCA!E173</f>
        <v>556624.06999999995</v>
      </c>
      <c r="E1151" s="1">
        <v>0</v>
      </c>
      <c r="F1151" s="1">
        <v>0</v>
      </c>
      <c r="G1151" s="2">
        <f t="shared" si="22"/>
        <v>268641.43151999998</v>
      </c>
      <c r="H1151" s="2">
        <f t="shared" si="23"/>
        <v>6.9999999948777258E-2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12678534</v>
      </c>
      <c r="D1152" s="1">
        <f>BILANCA!E175</f>
        <v>12066122.540000001</v>
      </c>
      <c r="E1152" s="1">
        <v>0</v>
      </c>
      <c r="F1152" s="1">
        <v>0</v>
      </c>
      <c r="G1152" s="2">
        <f t="shared" si="22"/>
        <v>6221021.664520001</v>
      </c>
      <c r="H1152" s="2">
        <f t="shared" si="23"/>
        <v>0.45999999903142452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660680</v>
      </c>
      <c r="D1153" s="1">
        <f>BILANCA!E176</f>
        <v>723142.89999999991</v>
      </c>
      <c r="E1153" s="1">
        <v>0</v>
      </c>
      <c r="F1153" s="1">
        <v>0</v>
      </c>
      <c r="G1153" s="2">
        <f t="shared" si="22"/>
        <v>358184.18599999999</v>
      </c>
      <c r="H1153" s="2">
        <f t="shared" si="23"/>
        <v>0.10000000009313226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660680</v>
      </c>
      <c r="D1154" s="1">
        <f>BILANCA!E177</f>
        <v>715961.64999999991</v>
      </c>
      <c r="E1154" s="1">
        <v>0</v>
      </c>
      <c r="F1154" s="1">
        <v>0</v>
      </c>
      <c r="G1154" s="2">
        <f t="shared" si="22"/>
        <v>357835.1643</v>
      </c>
      <c r="H1154" s="2">
        <f t="shared" si="23"/>
        <v>0.35000000009313226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526397</v>
      </c>
      <c r="D1155" s="1">
        <f>BILANCA!E178</f>
        <v>592885.93999999994</v>
      </c>
      <c r="E1155" s="1">
        <v>0</v>
      </c>
      <c r="F1155" s="1">
        <v>0</v>
      </c>
      <c r="G1155" s="2">
        <f t="shared" si="22"/>
        <v>294493.04735999997</v>
      </c>
      <c r="H1155" s="2">
        <f t="shared" si="23"/>
        <v>6.0000000055879354E-2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74755</v>
      </c>
      <c r="D1156" s="1">
        <f>BILANCA!E179</f>
        <v>88672.99</v>
      </c>
      <c r="E1156" s="1">
        <v>0</v>
      </c>
      <c r="F1156" s="1">
        <v>0</v>
      </c>
      <c r="G1156" s="2">
        <f t="shared" si="22"/>
        <v>43613.469539999998</v>
      </c>
      <c r="H1156" s="2">
        <f t="shared" si="23"/>
        <v>9.9999999947613105E-3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2587</v>
      </c>
      <c r="D1157" s="1">
        <f>BILANCA!E180</f>
        <v>903.57</v>
      </c>
      <c r="E1157" s="1">
        <v>0</v>
      </c>
      <c r="F1157" s="1">
        <v>0</v>
      </c>
      <c r="G1157" s="2">
        <f t="shared" si="22"/>
        <v>764.58035999999993</v>
      </c>
      <c r="H1157" s="2">
        <f t="shared" si="23"/>
        <v>0.42999999999994998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2587</v>
      </c>
      <c r="D1160" s="1">
        <f>BILANCA!E183</f>
        <v>903.57</v>
      </c>
      <c r="E1160" s="1">
        <v>0</v>
      </c>
      <c r="F1160" s="1">
        <v>0</v>
      </c>
      <c r="G1160" s="2">
        <f t="shared" si="22"/>
        <v>777.76278000000002</v>
      </c>
      <c r="H1160" s="2">
        <f t="shared" si="23"/>
        <v>0.42999999999994998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56941</v>
      </c>
      <c r="D1165" s="1">
        <f>BILANCA!E188</f>
        <v>33499.15</v>
      </c>
      <c r="E1165" s="1">
        <v>0</v>
      </c>
      <c r="F1165" s="1">
        <v>0</v>
      </c>
      <c r="G1165" s="2">
        <f t="shared" si="22"/>
        <v>22556.952600000001</v>
      </c>
      <c r="H1165" s="2">
        <f t="shared" si="23"/>
        <v>0.15000000000145519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7181.25</v>
      </c>
      <c r="E1166" s="1">
        <v>0</v>
      </c>
      <c r="F1166" s="1">
        <v>0</v>
      </c>
      <c r="G1166" s="2">
        <f t="shared" si="22"/>
        <v>2628.3375000000001</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12017854</v>
      </c>
      <c r="D1214" s="1">
        <f>BILANCA!E237</f>
        <v>11342979.640000001</v>
      </c>
      <c r="E1214" s="1">
        <v>0</v>
      </c>
      <c r="F1214" s="1">
        <v>0</v>
      </c>
      <c r="G1214" s="2">
        <f t="shared" si="22"/>
        <v>8016580.8676800011</v>
      </c>
      <c r="H1214" s="2">
        <f t="shared" si="23"/>
        <v>0.35999999940395355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11613830</v>
      </c>
      <c r="D1215" s="1">
        <f>BILANCA!E238</f>
        <v>11287104.5</v>
      </c>
      <c r="E1215" s="1">
        <v>0</v>
      </c>
      <c r="F1215" s="1">
        <v>0</v>
      </c>
      <c r="G1215" s="2">
        <f t="shared" si="22"/>
        <v>7931625.0480000004</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11613830</v>
      </c>
      <c r="D1216" s="1">
        <f>BILANCA!E239</f>
        <v>11287104.5</v>
      </c>
      <c r="E1216" s="1">
        <v>0</v>
      </c>
      <c r="F1216" s="1">
        <v>0</v>
      </c>
      <c r="G1216" s="2">
        <f t="shared" si="22"/>
        <v>7965813.0870000012</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11613830</v>
      </c>
      <c r="D1217" s="1">
        <f>BILANCA!E240</f>
        <v>11287104.5</v>
      </c>
      <c r="E1217" s="1">
        <v>0</v>
      </c>
      <c r="F1217" s="1">
        <v>0</v>
      </c>
      <c r="G1217" s="2">
        <f t="shared" si="22"/>
        <v>8000001.1260000002</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362468</v>
      </c>
      <c r="D1222" s="1">
        <f>BILANCA!E245</f>
        <v>8791.25</v>
      </c>
      <c r="E1222" s="1">
        <v>0</v>
      </c>
      <c r="F1222" s="1">
        <v>0</v>
      </c>
      <c r="G1222" s="2">
        <f t="shared" si="22"/>
        <v>90832.069499999998</v>
      </c>
      <c r="H1222" s="2">
        <f t="shared" si="23"/>
        <v>0.25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1011600</v>
      </c>
      <c r="D1223" s="1">
        <f>BILANCA!E246</f>
        <v>761552.47</v>
      </c>
      <c r="E1223" s="1">
        <v>0</v>
      </c>
      <c r="F1223" s="1">
        <v>0</v>
      </c>
      <c r="G1223" s="2">
        <f t="shared" si="22"/>
        <v>608329.18559999997</v>
      </c>
      <c r="H1223" s="2">
        <f t="shared" si="23"/>
        <v>0.46999999997206032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1011600</v>
      </c>
      <c r="D1224" s="1">
        <f>BILANCA!E247</f>
        <v>761552.47</v>
      </c>
      <c r="E1224" s="1">
        <v>0</v>
      </c>
      <c r="F1224" s="1">
        <v>0</v>
      </c>
      <c r="G1224" s="2">
        <f t="shared" si="22"/>
        <v>610863.89053999993</v>
      </c>
      <c r="H1224" s="2">
        <f t="shared" si="23"/>
        <v>0.46999999997206032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649132</v>
      </c>
      <c r="D1227" s="1">
        <f>BILANCA!E250</f>
        <v>752761.22</v>
      </c>
      <c r="E1227" s="1">
        <v>0</v>
      </c>
      <c r="F1227" s="1">
        <v>0</v>
      </c>
      <c r="G1227" s="2">
        <f t="shared" si="22"/>
        <v>525735.68335999991</v>
      </c>
      <c r="H1227" s="2">
        <f t="shared" si="23"/>
        <v>0.21999999997206032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649132</v>
      </c>
      <c r="D1229" s="1">
        <f>BILANCA!E252</f>
        <v>752761.22</v>
      </c>
      <c r="E1229" s="1">
        <v>0</v>
      </c>
      <c r="F1229" s="1">
        <v>0</v>
      </c>
      <c r="G1229" s="2">
        <f t="shared" si="22"/>
        <v>530044.99224000005</v>
      </c>
      <c r="H1229" s="2">
        <f t="shared" si="23"/>
        <v>0.21999999997206032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41556</v>
      </c>
      <c r="D1232" s="1">
        <f>BILANCA!E255</f>
        <v>47083.89</v>
      </c>
      <c r="E1232" s="1">
        <v>0</v>
      </c>
      <c r="F1232" s="1">
        <v>0</v>
      </c>
      <c r="G1232" s="2">
        <f t="shared" si="22"/>
        <v>33795.221219999999</v>
      </c>
      <c r="H1232" s="2">
        <f t="shared" si="23"/>
        <v>0.11000000000058208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459454</v>
      </c>
      <c r="D1236" s="1">
        <f>BILANCA!E259</f>
        <v>335144.61</v>
      </c>
      <c r="E1236" s="1">
        <v>0</v>
      </c>
      <c r="F1236" s="1">
        <v>0</v>
      </c>
      <c r="G1236" s="2">
        <f t="shared" si="22"/>
        <v>285825.03466</v>
      </c>
      <c r="H1236" s="2">
        <f t="shared" si="23"/>
        <v>0.39000000001396984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459454</v>
      </c>
      <c r="D1237" s="1">
        <f>BILANCA!E260</f>
        <v>335144.61</v>
      </c>
      <c r="E1237" s="1">
        <v>0</v>
      </c>
      <c r="F1237" s="1">
        <v>0</v>
      </c>
      <c r="G1237" s="2">
        <f t="shared" si="22"/>
        <v>286954.77788000001</v>
      </c>
      <c r="H1237" s="2">
        <f t="shared" si="23"/>
        <v>0.39000000001396984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31399</v>
      </c>
      <c r="D1240" s="1">
        <f>BILANCA!E264</f>
        <v>4563.8900000000003</v>
      </c>
      <c r="E1240" s="1">
        <v>0</v>
      </c>
      <c r="F1240" s="1">
        <v>0</v>
      </c>
      <c r="G1240" s="2">
        <f t="shared" si="22"/>
        <v>10415.382460000001</v>
      </c>
      <c r="H1240" s="2">
        <f t="shared" si="23"/>
        <v>0.10999999999967258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10152</v>
      </c>
      <c r="D1241" s="1">
        <f>BILANCA!E265</f>
        <v>42515</v>
      </c>
      <c r="E1241" s="1">
        <v>0</v>
      </c>
      <c r="F1241" s="1">
        <v>0</v>
      </c>
      <c r="G1241" s="2">
        <f t="shared" si="22"/>
        <v>24556.956000000002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58198</v>
      </c>
      <c r="D1244" s="1">
        <f>BILANCA!E268</f>
        <v>34756.6</v>
      </c>
      <c r="E1244" s="1">
        <v>0</v>
      </c>
      <c r="F1244" s="1">
        <v>0</v>
      </c>
      <c r="G1244" s="2">
        <f t="shared" si="24"/>
        <v>33332.623200000002</v>
      </c>
      <c r="H1244" s="2">
        <f t="shared" si="23"/>
        <v>0.40000000000145519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196.61</v>
      </c>
      <c r="E1247" s="1">
        <v>0</v>
      </c>
      <c r="F1247" s="1">
        <v>0</v>
      </c>
      <c r="G1247" s="2">
        <f t="shared" si="24"/>
        <v>103.81008000000001</v>
      </c>
      <c r="H1247" s="2">
        <f t="shared" si="23"/>
        <v>0.38999999999998636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660680</v>
      </c>
      <c r="D1264" s="1">
        <f>BILANCA!E288</f>
        <v>715961.65</v>
      </c>
      <c r="E1264" s="1">
        <v>0</v>
      </c>
      <c r="F1264" s="1">
        <v>0</v>
      </c>
      <c r="G1264" s="2">
        <f t="shared" si="24"/>
        <v>588021.52730000007</v>
      </c>
      <c r="H1264" s="2">
        <f t="shared" si="23"/>
        <v>0.34999999997671694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7181.25</v>
      </c>
      <c r="E1266" s="1">
        <v>0</v>
      </c>
      <c r="F1266" s="1">
        <v>0</v>
      </c>
      <c r="G1266" s="2">
        <f t="shared" si="24"/>
        <v>4064.5874999999996</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56941</v>
      </c>
      <c r="D1278" s="1">
        <f>BILANCA!E302</f>
        <v>33499.15</v>
      </c>
      <c r="E1278" s="1">
        <v>0</v>
      </c>
      <c r="F1278" s="1">
        <v>0</v>
      </c>
      <c r="G1278" s="2">
        <f t="shared" si="24"/>
        <v>36562.093500000003</v>
      </c>
      <c r="H1278" s="2">
        <f t="shared" si="23"/>
        <v>0.15000000000145519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7256432</v>
      </c>
      <c r="D1408" s="1">
        <f>'RAS-funkcijski'!E114</f>
        <v>8878123.9199999999</v>
      </c>
      <c r="E1408" s="1">
        <v>0</v>
      </c>
      <c r="F1408" s="1">
        <v>0</v>
      </c>
      <c r="G1408" s="2">
        <f t="shared" si="24"/>
        <v>2751394.7823999999</v>
      </c>
      <c r="H1408" s="2">
        <f t="shared" si="27"/>
        <v>8.0000000074505806E-2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6956195</v>
      </c>
      <c r="D1409" s="1">
        <f>'RAS-funkcijski'!E115</f>
        <v>8407964.6400000006</v>
      </c>
      <c r="E1409" s="1">
        <v>0</v>
      </c>
      <c r="F1409" s="1">
        <v>0</v>
      </c>
      <c r="G1409" s="2">
        <f t="shared" si="24"/>
        <v>2638705.7950800001</v>
      </c>
      <c r="H1409" s="2">
        <f t="shared" si="27"/>
        <v>0.35999999940395355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6956195</v>
      </c>
      <c r="D1411" s="1">
        <f>'RAS-funkcijski'!E117</f>
        <v>8407964.6400000006</v>
      </c>
      <c r="E1411" s="1">
        <v>0</v>
      </c>
      <c r="F1411" s="1">
        <v>0</v>
      </c>
      <c r="G1411" s="2">
        <f t="shared" si="24"/>
        <v>2686250.0436400003</v>
      </c>
      <c r="H1411" s="2">
        <f t="shared" si="27"/>
        <v>0.35999999940395355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300237</v>
      </c>
      <c r="D1420" s="1">
        <f>'RAS-funkcijski'!E126</f>
        <v>470159.28</v>
      </c>
      <c r="E1420" s="1">
        <v>0</v>
      </c>
      <c r="F1420" s="1">
        <v>0</v>
      </c>
      <c r="G1420" s="2">
        <f t="shared" si="24"/>
        <v>151347.77832000001</v>
      </c>
      <c r="H1420" s="2">
        <f t="shared" si="27"/>
        <v>0.28000000002793968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7256432</v>
      </c>
      <c r="D1435" s="13">
        <f>'RAS-funkcijski'!E141</f>
        <v>8878123.9199999999</v>
      </c>
      <c r="E1435" s="13">
        <v>0</v>
      </c>
      <c r="F1435" s="13">
        <v>0</v>
      </c>
      <c r="G1435" s="14">
        <f t="shared" si="24"/>
        <v>3426737.1380799999</v>
      </c>
      <c r="H1435" s="14">
        <f t="shared" si="27"/>
        <v>8.0000000074505806E-2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21437.5</v>
      </c>
      <c r="D1436" s="6">
        <f>'P-VRIO'!E5</f>
        <v>57650.61</v>
      </c>
      <c r="E1436" s="6">
        <v>0</v>
      </c>
      <c r="F1436" s="6">
        <v>0</v>
      </c>
      <c r="G1436" s="7">
        <f t="shared" si="24"/>
        <v>136.73872</v>
      </c>
      <c r="H1436" s="7">
        <f t="shared" si="27"/>
        <v>0.88999999999941792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57650.61</v>
      </c>
      <c r="E1437" s="1">
        <v>0</v>
      </c>
      <c r="F1437" s="1">
        <v>0</v>
      </c>
      <c r="G1437" s="2">
        <f t="shared" si="24"/>
        <v>230.60244</v>
      </c>
      <c r="H1437" s="2">
        <f t="shared" si="27"/>
        <v>0.38999999999941792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57650.61</v>
      </c>
      <c r="E1438" s="1">
        <v>0</v>
      </c>
      <c r="F1438" s="1">
        <v>0</v>
      </c>
      <c r="G1438" s="2">
        <f t="shared" si="24"/>
        <v>345.90366</v>
      </c>
      <c r="H1438" s="2">
        <f t="shared" si="27"/>
        <v>0.38999999999941792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57650.61</v>
      </c>
      <c r="E1440" s="1">
        <v>0</v>
      </c>
      <c r="F1440" s="1">
        <v>0</v>
      </c>
      <c r="G1440" s="2">
        <f t="shared" si="24"/>
        <v>576.50610000000006</v>
      </c>
      <c r="H1440" s="2">
        <f t="shared" si="27"/>
        <v>0.38999999999941792</v>
      </c>
      <c r="I1440" s="10">
        <f t="shared" si="28"/>
        <v>224.83737899966445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21437.5</v>
      </c>
      <c r="D1453" s="1">
        <f>'P-VRIO'!E22</f>
        <v>0</v>
      </c>
      <c r="E1453" s="1">
        <v>0</v>
      </c>
      <c r="F1453" s="1">
        <v>0</v>
      </c>
      <c r="G1453" s="2">
        <f t="shared" si="24"/>
        <v>385.87499999999994</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21437.5</v>
      </c>
      <c r="D1454" s="1">
        <f>'P-VRIO'!E23</f>
        <v>0</v>
      </c>
      <c r="E1454" s="1">
        <v>0</v>
      </c>
      <c r="F1454" s="1">
        <v>0</v>
      </c>
      <c r="G1454" s="2">
        <f t="shared" si="24"/>
        <v>407.3125</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21437.5</v>
      </c>
      <c r="D1456" s="1">
        <f>'P-VRIO'!E25</f>
        <v>0</v>
      </c>
      <c r="E1456" s="1">
        <v>0</v>
      </c>
      <c r="F1456" s="1">
        <v>0</v>
      </c>
      <c r="G1456" s="2">
        <f t="shared" si="24"/>
        <v>450.1875</v>
      </c>
      <c r="H1456" s="2">
        <f t="shared" si="27"/>
        <v>0.5</v>
      </c>
      <c r="I1456" s="10">
        <f t="shared" si="30"/>
        <v>225.09375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660680</v>
      </c>
      <c r="D1480" s="6"/>
      <c r="E1480" s="6">
        <v>0</v>
      </c>
      <c r="F1480" s="6">
        <v>0</v>
      </c>
      <c r="G1480" s="7">
        <f t="shared" ref="G1480:G1580" si="34">B1480/1000*C1480</f>
        <v>660.68000000000006</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8603100.7400000002</v>
      </c>
      <c r="D1481" s="1">
        <v>0</v>
      </c>
      <c r="E1481" s="1">
        <v>0</v>
      </c>
      <c r="F1481" s="1">
        <v>0</v>
      </c>
      <c r="G1481" s="2">
        <f t="shared" si="34"/>
        <v>17206.20148</v>
      </c>
      <c r="H1481" s="2">
        <f t="shared" si="35"/>
        <v>0.25999999977648258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8275521.96</v>
      </c>
      <c r="D1483" s="1">
        <v>0</v>
      </c>
      <c r="E1483" s="1">
        <v>0</v>
      </c>
      <c r="F1483" s="1">
        <v>0</v>
      </c>
      <c r="G1483" s="2">
        <f t="shared" si="34"/>
        <v>33102.08784</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6731044.5</v>
      </c>
      <c r="D1484" s="1">
        <v>0</v>
      </c>
      <c r="E1484" s="1">
        <v>0</v>
      </c>
      <c r="F1484" s="1">
        <v>0</v>
      </c>
      <c r="G1484" s="2">
        <f t="shared" si="34"/>
        <v>33655.222500000003</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1508790.68</v>
      </c>
      <c r="D1485" s="1">
        <v>0</v>
      </c>
      <c r="E1485" s="1">
        <v>0</v>
      </c>
      <c r="F1485" s="1">
        <v>0</v>
      </c>
      <c r="G1485" s="2">
        <f t="shared" si="34"/>
        <v>9052.7440800000004</v>
      </c>
      <c r="H1485" s="2">
        <f t="shared" si="35"/>
        <v>0.32000000006519258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16046.67</v>
      </c>
      <c r="D1486" s="1">
        <v>0</v>
      </c>
      <c r="E1486" s="1">
        <v>0</v>
      </c>
      <c r="F1486" s="1">
        <v>0</v>
      </c>
      <c r="G1486" s="2">
        <f t="shared" si="34"/>
        <v>112.32669</v>
      </c>
      <c r="H1486" s="2">
        <f t="shared" si="35"/>
        <v>0.32999999999992724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19640.11</v>
      </c>
      <c r="D1491" s="1">
        <v>0</v>
      </c>
      <c r="E1491" s="1">
        <v>0</v>
      </c>
      <c r="F1491" s="1">
        <v>0</v>
      </c>
      <c r="G1491" s="2">
        <f t="shared" si="34"/>
        <v>235.68132</v>
      </c>
      <c r="H1491" s="2">
        <f t="shared" si="35"/>
        <v>0.11000000000058208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327578.78000000003</v>
      </c>
      <c r="D1492" s="1">
        <v>0</v>
      </c>
      <c r="E1492" s="1">
        <v>0</v>
      </c>
      <c r="F1492" s="1">
        <v>0</v>
      </c>
      <c r="G1492" s="2">
        <f t="shared" si="34"/>
        <v>4258.5241400000004</v>
      </c>
      <c r="H1492" s="2">
        <f t="shared" si="35"/>
        <v>0.21999999997206032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8540637.8399999999</v>
      </c>
      <c r="D1499" s="1">
        <v>0</v>
      </c>
      <c r="E1499" s="1">
        <v>0</v>
      </c>
      <c r="F1499" s="1">
        <v>0</v>
      </c>
      <c r="G1499" s="2">
        <f t="shared" si="34"/>
        <v>170812.7568</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8220240.3099999996</v>
      </c>
      <c r="D1501" s="1">
        <v>0</v>
      </c>
      <c r="E1501" s="1">
        <v>0</v>
      </c>
      <c r="F1501" s="1">
        <v>0</v>
      </c>
      <c r="G1501" s="2">
        <f t="shared" si="34"/>
        <v>180845.28681999998</v>
      </c>
      <c r="H1501" s="2">
        <f t="shared" si="35"/>
        <v>0.30999999959021807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6664556.0099999998</v>
      </c>
      <c r="D1502" s="1">
        <v>0</v>
      </c>
      <c r="E1502" s="1">
        <v>0</v>
      </c>
      <c r="F1502" s="1">
        <v>0</v>
      </c>
      <c r="G1502" s="2">
        <f t="shared" si="34"/>
        <v>153284.78823000001</v>
      </c>
      <c r="H1502" s="2">
        <f t="shared" si="35"/>
        <v>9.9999997764825821E-3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1494872.62</v>
      </c>
      <c r="D1503" s="1">
        <v>0</v>
      </c>
      <c r="E1503" s="1">
        <v>0</v>
      </c>
      <c r="F1503" s="1">
        <v>0</v>
      </c>
      <c r="G1503" s="2">
        <f t="shared" si="34"/>
        <v>35876.942880000002</v>
      </c>
      <c r="H1503" s="2">
        <f t="shared" si="35"/>
        <v>0.37999999988824129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17730.04</v>
      </c>
      <c r="D1504" s="1">
        <v>0</v>
      </c>
      <c r="E1504" s="1">
        <v>0</v>
      </c>
      <c r="F1504" s="1">
        <v>0</v>
      </c>
      <c r="G1504" s="2">
        <f t="shared" si="34"/>
        <v>443.25100000000003</v>
      </c>
      <c r="H1504" s="2">
        <f t="shared" si="35"/>
        <v>4.0000000000873115E-2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43081.64</v>
      </c>
      <c r="D1509" s="1">
        <v>0</v>
      </c>
      <c r="E1509" s="1">
        <v>0</v>
      </c>
      <c r="F1509" s="1">
        <v>0</v>
      </c>
      <c r="G1509" s="2">
        <f t="shared" si="34"/>
        <v>1292.4492</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320397.53000000003</v>
      </c>
      <c r="D1510" s="1">
        <v>0</v>
      </c>
      <c r="E1510" s="1">
        <v>0</v>
      </c>
      <c r="F1510" s="1">
        <v>0</v>
      </c>
      <c r="G1510" s="2">
        <f t="shared" si="34"/>
        <v>9932.3234300000004</v>
      </c>
      <c r="H1510" s="2">
        <f t="shared" si="35"/>
        <v>0.46999999997206032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723142.90000000037</v>
      </c>
      <c r="D1517" s="1">
        <v>0</v>
      </c>
      <c r="E1517" s="1">
        <v>0</v>
      </c>
      <c r="F1517" s="1">
        <v>0</v>
      </c>
      <c r="G1517" s="2">
        <f t="shared" si="34"/>
        <v>27479.430200000013</v>
      </c>
      <c r="H1517" s="2">
        <f t="shared" si="35"/>
        <v>9.999999962747097E-2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723142.9</v>
      </c>
      <c r="D1576" s="1">
        <v>0</v>
      </c>
      <c r="E1576" s="1">
        <v>0</v>
      </c>
      <c r="F1576" s="1">
        <v>0</v>
      </c>
      <c r="G1576" s="2">
        <f t="shared" si="34"/>
        <v>70144.861300000004</v>
      </c>
      <c r="H1576" s="2">
        <f t="shared" si="35"/>
        <v>9.9999999976716936E-2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715961.65</v>
      </c>
      <c r="D1578" s="1">
        <v>0</v>
      </c>
      <c r="E1578" s="1">
        <v>0</v>
      </c>
      <c r="F1578" s="1">
        <v>0</v>
      </c>
      <c r="G1578" s="2">
        <f t="shared" si="34"/>
        <v>70880.203350000011</v>
      </c>
      <c r="H1578" s="2">
        <f t="shared" si="35"/>
        <v>0.34999999997671694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7181.25</v>
      </c>
      <c r="D1579" s="1">
        <v>0</v>
      </c>
      <c r="E1579" s="1">
        <v>0</v>
      </c>
      <c r="F1579" s="1">
        <v>0</v>
      </c>
      <c r="G1579" s="2">
        <f t="shared" si="34"/>
        <v>718.125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13684</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7426080</v>
      </c>
      <c r="I16" s="172">
        <f>'PR-RAS'!E6</f>
        <v>8524447.8600000013</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6939522</v>
      </c>
      <c r="I17" s="172">
        <f>'PR-RAS'!E151</f>
        <v>8543652.0600000005</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362468</v>
      </c>
      <c r="I18" s="172">
        <f>'PR-RAS'!E645</f>
        <v>8791.250000001397</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11636118</v>
      </c>
      <c r="I20" s="175">
        <f>BILANCA!E7</f>
        <v>11309391.880000001</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1042416</v>
      </c>
      <c r="I21" s="177">
        <f>BILANCA!E68</f>
        <v>756730.65999999992</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660680</v>
      </c>
      <c r="I22" s="177">
        <f>BILANCA!E176</f>
        <v>723142.89999999991</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12017854</v>
      </c>
      <c r="I23" s="179">
        <f>BILANCA!E237</f>
        <v>11342979.640000001</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7256432</v>
      </c>
      <c r="I27" s="177">
        <f>'RAS-funkcijski'!E114</f>
        <v>8878123.9199999999</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7256432</v>
      </c>
      <c r="I28" s="181">
        <f>'RAS-funkcijski'!E141</f>
        <v>8878123.9199999999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21437.5</v>
      </c>
      <c r="I29" s="175">
        <f>'P-VRIO'!E5</f>
        <v>57650.61</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21437.5</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660680</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723142.90000000037</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723142.9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D6" sqref="D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7426080</v>
      </c>
      <c r="E6" s="53">
        <f>E7+E44+E50+E82+E106+E124+E133+E139</f>
        <v>8524447.8600000013</v>
      </c>
      <c r="F6" s="54">
        <f t="shared" ref="F6:F131" si="0">IF(D6&lt;&gt;0,IF(E6/D6&gt;=100,"&gt;&gt;100",E6/D6*100),"-")</f>
        <v>114.79068175942086</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6618659</v>
      </c>
      <c r="E50" s="53">
        <f>E51+E54+E59+E62+E65+E68+E71+E74+E77</f>
        <v>7533830.6300000008</v>
      </c>
      <c r="F50" s="54">
        <f t="shared" si="0"/>
        <v>113.82714580098477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6170073</v>
      </c>
      <c r="E68" s="53">
        <f t="shared" si="15"/>
        <v>7285456.9000000004</v>
      </c>
      <c r="F68" s="54">
        <f t="shared" si="0"/>
        <v>118.07732096524629</v>
      </c>
    </row>
    <row r="69" spans="1:6" ht="12.75" customHeight="1" x14ac:dyDescent="0.2">
      <c r="A69" s="55" t="s">
        <v>181</v>
      </c>
      <c r="B69" s="87" t="s">
        <v>182</v>
      </c>
      <c r="C69" s="52" t="s">
        <v>181</v>
      </c>
      <c r="D69" s="244">
        <v>5970129</v>
      </c>
      <c r="E69" s="244">
        <v>7057113.9199999999</v>
      </c>
      <c r="F69" s="54">
        <f t="shared" si="0"/>
        <v>118.20705917744824</v>
      </c>
    </row>
    <row r="70" spans="1:6" ht="24" x14ac:dyDescent="0.2">
      <c r="A70" s="55" t="s">
        <v>183</v>
      </c>
      <c r="B70" s="87" t="s">
        <v>184</v>
      </c>
      <c r="C70" s="52" t="s">
        <v>183</v>
      </c>
      <c r="D70" s="244">
        <v>199944</v>
      </c>
      <c r="E70" s="244">
        <v>228342.98</v>
      </c>
      <c r="F70" s="54">
        <f t="shared" si="0"/>
        <v>114.2034669707518</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448586</v>
      </c>
      <c r="E74" s="53">
        <f t="shared" si="17"/>
        <v>248373.73</v>
      </c>
      <c r="F74" s="54">
        <f t="shared" si="0"/>
        <v>55.368141225985653</v>
      </c>
    </row>
    <row r="75" spans="1:6" ht="12.75" customHeight="1" x14ac:dyDescent="0.2">
      <c r="A75" s="55" t="s">
        <v>193</v>
      </c>
      <c r="B75" s="87" t="s">
        <v>194</v>
      </c>
      <c r="C75" s="52" t="s">
        <v>193</v>
      </c>
      <c r="D75" s="244">
        <v>448586</v>
      </c>
      <c r="E75" s="244">
        <v>248373.73</v>
      </c>
      <c r="F75" s="54">
        <f t="shared" si="0"/>
        <v>55.368141225985653</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v>
      </c>
      <c r="E82" s="53">
        <f t="shared" si="19"/>
        <v>2.37</v>
      </c>
      <c r="F82" s="54">
        <f t="shared" si="0"/>
        <v>237</v>
      </c>
    </row>
    <row r="83" spans="1:6" ht="12.75" customHeight="1" x14ac:dyDescent="0.2">
      <c r="A83" s="55">
        <v>641</v>
      </c>
      <c r="B83" s="87" t="s">
        <v>209</v>
      </c>
      <c r="C83" s="52" t="s">
        <v>210</v>
      </c>
      <c r="D83" s="53">
        <f t="shared" ref="D83:E83" si="20">SUM(D84:D90)</f>
        <v>1</v>
      </c>
      <c r="E83" s="53">
        <f t="shared" si="20"/>
        <v>2.37</v>
      </c>
      <c r="F83" s="54">
        <f t="shared" si="0"/>
        <v>237</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2.37</v>
      </c>
      <c r="F85" s="54">
        <f t="shared" si="0"/>
        <v>237</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149545</v>
      </c>
      <c r="E106" s="53">
        <f t="shared" si="23"/>
        <v>228592.39</v>
      </c>
      <c r="F106" s="54">
        <f t="shared" si="0"/>
        <v>152.85859774649774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149545</v>
      </c>
      <c r="E112" s="53">
        <f t="shared" si="25"/>
        <v>228592.39</v>
      </c>
      <c r="F112" s="54">
        <f t="shared" si="0"/>
        <v>152.85859774649774</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149545</v>
      </c>
      <c r="E117" s="244">
        <v>228592.39</v>
      </c>
      <c r="F117" s="54">
        <f t="shared" si="0"/>
        <v>152.85859774649774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40852</v>
      </c>
      <c r="E124" s="53">
        <f t="shared" si="27"/>
        <v>114903.5</v>
      </c>
      <c r="F124" s="54">
        <f t="shared" si="0"/>
        <v>281.26774698913152</v>
      </c>
    </row>
    <row r="125" spans="1:6" ht="12.75" customHeight="1" x14ac:dyDescent="0.2">
      <c r="A125" s="55">
        <v>661</v>
      </c>
      <c r="B125" s="88" t="s">
        <v>293</v>
      </c>
      <c r="C125" s="52" t="s">
        <v>294</v>
      </c>
      <c r="D125" s="53">
        <f t="shared" ref="D125:E125" si="28">SUM(D126:D127)</f>
        <v>16732</v>
      </c>
      <c r="E125" s="53">
        <f t="shared" si="28"/>
        <v>92867.5</v>
      </c>
      <c r="F125" s="54">
        <f t="shared" si="0"/>
        <v>555.02928520200805</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16732</v>
      </c>
      <c r="E127" s="244">
        <v>92867.5</v>
      </c>
      <c r="F127" s="54">
        <f t="shared" si="0"/>
        <v>555.02928520200805</v>
      </c>
    </row>
    <row r="128" spans="1:6" ht="24" x14ac:dyDescent="0.2">
      <c r="A128" s="55">
        <v>663</v>
      </c>
      <c r="B128" s="233" t="s">
        <v>299</v>
      </c>
      <c r="C128" s="52" t="s">
        <v>300</v>
      </c>
      <c r="D128" s="53">
        <f t="shared" ref="D128:E128" si="29">SUM(D129:D132)</f>
        <v>24120</v>
      </c>
      <c r="E128" s="53">
        <f t="shared" si="29"/>
        <v>22036</v>
      </c>
      <c r="F128" s="54">
        <f t="shared" si="0"/>
        <v>91.359867330016584</v>
      </c>
    </row>
    <row r="129" spans="1:6" ht="12.75" customHeight="1" x14ac:dyDescent="0.2">
      <c r="A129" s="55">
        <v>6631</v>
      </c>
      <c r="B129" s="88" t="s">
        <v>301</v>
      </c>
      <c r="C129" s="52" t="s">
        <v>302</v>
      </c>
      <c r="D129" s="244">
        <v>20120</v>
      </c>
      <c r="E129" s="244">
        <v>19536</v>
      </c>
      <c r="F129" s="54">
        <f t="shared" si="0"/>
        <v>97.097415506958257</v>
      </c>
    </row>
    <row r="130" spans="1:6" ht="12.75" customHeight="1" x14ac:dyDescent="0.2">
      <c r="A130" s="55">
        <v>6632</v>
      </c>
      <c r="B130" s="234" t="s">
        <v>303</v>
      </c>
      <c r="C130" s="52" t="s">
        <v>304</v>
      </c>
      <c r="D130" s="244">
        <v>4000</v>
      </c>
      <c r="E130" s="244">
        <v>2500</v>
      </c>
      <c r="F130" s="54">
        <f t="shared" si="0"/>
        <v>62.5</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617023</v>
      </c>
      <c r="E133" s="53">
        <f t="shared" si="30"/>
        <v>647118.97</v>
      </c>
      <c r="F133" s="54">
        <f t="shared" ref="F133:F223" si="31">IF(D133&lt;&gt;0,IF(E133/D133&gt;=100,"&gt;&gt;100",E133/D133*100),"-")</f>
        <v>104.87760910047112</v>
      </c>
    </row>
    <row r="134" spans="1:6" ht="24" x14ac:dyDescent="0.2">
      <c r="A134" s="55">
        <v>671</v>
      </c>
      <c r="B134" s="234" t="s">
        <v>311</v>
      </c>
      <c r="C134" s="52" t="s">
        <v>312</v>
      </c>
      <c r="D134" s="53">
        <f t="shared" ref="D134:E134" si="32">SUM(D135:D137)</f>
        <v>617023</v>
      </c>
      <c r="E134" s="53">
        <f t="shared" si="32"/>
        <v>647118.97</v>
      </c>
      <c r="F134" s="54">
        <f t="shared" si="31"/>
        <v>104.87760910047112</v>
      </c>
    </row>
    <row r="135" spans="1:6" ht="12.75" customHeight="1" x14ac:dyDescent="0.2">
      <c r="A135" s="55">
        <v>6711</v>
      </c>
      <c r="B135" s="87" t="s">
        <v>313</v>
      </c>
      <c r="C135" s="52" t="s">
        <v>314</v>
      </c>
      <c r="D135" s="244">
        <v>617023</v>
      </c>
      <c r="E135" s="244">
        <v>647118.97</v>
      </c>
      <c r="F135" s="54">
        <f t="shared" si="31"/>
        <v>104.87760910047112</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6939522</v>
      </c>
      <c r="E151" s="53">
        <f t="shared" si="35"/>
        <v>8543652.0600000005</v>
      </c>
      <c r="F151" s="54">
        <f t="shared" si="31"/>
        <v>123.11585812394571</v>
      </c>
    </row>
    <row r="152" spans="1:6" ht="12.75" customHeight="1" x14ac:dyDescent="0.2">
      <c r="A152" s="55">
        <v>31</v>
      </c>
      <c r="B152" s="87" t="s">
        <v>346</v>
      </c>
      <c r="C152" s="52" t="s">
        <v>35</v>
      </c>
      <c r="D152" s="53">
        <f t="shared" ref="D152:E152" si="36">D153+D158+D159</f>
        <v>5714558</v>
      </c>
      <c r="E152" s="53">
        <f t="shared" si="36"/>
        <v>6628710.5899999999</v>
      </c>
      <c r="F152" s="54">
        <f t="shared" si="31"/>
        <v>115.99690807233034</v>
      </c>
    </row>
    <row r="153" spans="1:6" ht="12.75" customHeight="1" x14ac:dyDescent="0.2">
      <c r="A153" s="55">
        <v>311</v>
      </c>
      <c r="B153" s="87" t="s">
        <v>347</v>
      </c>
      <c r="C153" s="52" t="s">
        <v>348</v>
      </c>
      <c r="D153" s="53">
        <f t="shared" ref="D153:E153" si="37">SUM(D154:D157)</f>
        <v>4759978</v>
      </c>
      <c r="E153" s="53">
        <f t="shared" si="37"/>
        <v>5466187.46</v>
      </c>
      <c r="F153" s="54">
        <f t="shared" si="31"/>
        <v>114.8364017648821</v>
      </c>
    </row>
    <row r="154" spans="1:6" ht="12.75" customHeight="1" x14ac:dyDescent="0.2">
      <c r="A154" s="55">
        <v>3111</v>
      </c>
      <c r="B154" s="87" t="s">
        <v>349</v>
      </c>
      <c r="C154" s="52" t="s">
        <v>350</v>
      </c>
      <c r="D154" s="244">
        <v>4718369</v>
      </c>
      <c r="E154" s="244">
        <v>5338834.8099999996</v>
      </c>
      <c r="F154" s="54">
        <f t="shared" si="31"/>
        <v>113.15000607201344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41609</v>
      </c>
      <c r="E156" s="244">
        <v>123803.23</v>
      </c>
      <c r="F156" s="54">
        <f t="shared" si="31"/>
        <v>297.53954673267799</v>
      </c>
    </row>
    <row r="157" spans="1:6" ht="12.75" customHeight="1" x14ac:dyDescent="0.2">
      <c r="A157" s="55">
        <v>3114</v>
      </c>
      <c r="B157" s="87" t="s">
        <v>355</v>
      </c>
      <c r="C157" s="52" t="s">
        <v>356</v>
      </c>
      <c r="D157" s="244"/>
      <c r="E157" s="244">
        <v>3549.42</v>
      </c>
      <c r="F157" s="54" t="str">
        <f t="shared" si="31"/>
        <v>-</v>
      </c>
    </row>
    <row r="158" spans="1:6" ht="12.75" customHeight="1" x14ac:dyDescent="0.2">
      <c r="A158" s="55">
        <v>312</v>
      </c>
      <c r="B158" s="87" t="s">
        <v>357</v>
      </c>
      <c r="C158" s="52" t="s">
        <v>358</v>
      </c>
      <c r="D158" s="244">
        <v>170123</v>
      </c>
      <c r="E158" s="244">
        <v>266402.03000000003</v>
      </c>
      <c r="F158" s="54">
        <f t="shared" si="31"/>
        <v>156.59377626775924</v>
      </c>
    </row>
    <row r="159" spans="1:6" ht="12.75" customHeight="1" x14ac:dyDescent="0.2">
      <c r="A159" s="55">
        <v>313</v>
      </c>
      <c r="B159" s="87" t="s">
        <v>359</v>
      </c>
      <c r="C159" s="52" t="s">
        <v>360</v>
      </c>
      <c r="D159" s="53">
        <f t="shared" ref="D159:E159" si="38">SUM(D160:D162)</f>
        <v>784457</v>
      </c>
      <c r="E159" s="53">
        <f t="shared" si="38"/>
        <v>896121.1</v>
      </c>
      <c r="F159" s="54">
        <f t="shared" si="31"/>
        <v>114.2345724494778</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783931</v>
      </c>
      <c r="E161" s="244">
        <v>895253.02</v>
      </c>
      <c r="F161" s="54">
        <f t="shared" si="31"/>
        <v>114.20048703265977</v>
      </c>
    </row>
    <row r="162" spans="1:6" ht="12.75" customHeight="1" x14ac:dyDescent="0.2">
      <c r="A162" s="55">
        <v>3133</v>
      </c>
      <c r="B162" s="87" t="s">
        <v>364</v>
      </c>
      <c r="C162" s="52" t="s">
        <v>365</v>
      </c>
      <c r="D162" s="244">
        <v>526</v>
      </c>
      <c r="E162" s="244">
        <v>868.08</v>
      </c>
      <c r="F162" s="54">
        <f t="shared" si="31"/>
        <v>165.03422053231941</v>
      </c>
    </row>
    <row r="163" spans="1:6" ht="12.75" customHeight="1" x14ac:dyDescent="0.2">
      <c r="A163" s="55">
        <v>32</v>
      </c>
      <c r="B163" s="87" t="s">
        <v>366</v>
      </c>
      <c r="C163" s="52" t="s">
        <v>367</v>
      </c>
      <c r="D163" s="53">
        <f t="shared" ref="D163:E163" si="39">D164+D169+D177+D187+D188</f>
        <v>1166828</v>
      </c>
      <c r="E163" s="53">
        <f t="shared" si="39"/>
        <v>1839345.16</v>
      </c>
      <c r="F163" s="54">
        <f t="shared" si="31"/>
        <v>157.63635771510454</v>
      </c>
    </row>
    <row r="164" spans="1:6" ht="12.75" customHeight="1" x14ac:dyDescent="0.2">
      <c r="A164" s="55">
        <v>321</v>
      </c>
      <c r="B164" s="87" t="s">
        <v>368</v>
      </c>
      <c r="C164" s="52" t="s">
        <v>369</v>
      </c>
      <c r="D164" s="53">
        <f t="shared" ref="D164:E164" si="40">SUM(D165:D168)</f>
        <v>176094</v>
      </c>
      <c r="E164" s="53">
        <f t="shared" si="40"/>
        <v>272584</v>
      </c>
      <c r="F164" s="54">
        <f t="shared" si="31"/>
        <v>154.79459833952319</v>
      </c>
    </row>
    <row r="165" spans="1:6" ht="12.75" customHeight="1" x14ac:dyDescent="0.2">
      <c r="A165" s="55">
        <v>3211</v>
      </c>
      <c r="B165" s="87" t="s">
        <v>370</v>
      </c>
      <c r="C165" s="52" t="s">
        <v>371</v>
      </c>
      <c r="D165" s="244">
        <v>10936</v>
      </c>
      <c r="E165" s="244">
        <v>46799.55</v>
      </c>
      <c r="F165" s="54">
        <f t="shared" si="31"/>
        <v>427.94028895391369</v>
      </c>
    </row>
    <row r="166" spans="1:6" ht="12.75" customHeight="1" x14ac:dyDescent="0.2">
      <c r="A166" s="55">
        <v>3212</v>
      </c>
      <c r="B166" s="87" t="s">
        <v>372</v>
      </c>
      <c r="C166" s="52" t="s">
        <v>373</v>
      </c>
      <c r="D166" s="244">
        <v>156898</v>
      </c>
      <c r="E166" s="244">
        <v>213816.45</v>
      </c>
      <c r="F166" s="54">
        <f t="shared" si="31"/>
        <v>136.27735853866844</v>
      </c>
    </row>
    <row r="167" spans="1:6" ht="12.75" customHeight="1" x14ac:dyDescent="0.2">
      <c r="A167" s="55">
        <v>3213</v>
      </c>
      <c r="B167" s="87" t="s">
        <v>374</v>
      </c>
      <c r="C167" s="52" t="s">
        <v>375</v>
      </c>
      <c r="D167" s="244">
        <v>3925</v>
      </c>
      <c r="E167" s="244">
        <v>5790</v>
      </c>
      <c r="F167" s="54">
        <f t="shared" si="31"/>
        <v>147.51592356687897</v>
      </c>
    </row>
    <row r="168" spans="1:6" ht="12.75" customHeight="1" x14ac:dyDescent="0.2">
      <c r="A168" s="55">
        <v>3214</v>
      </c>
      <c r="B168" s="87" t="s">
        <v>376</v>
      </c>
      <c r="C168" s="52" t="s">
        <v>377</v>
      </c>
      <c r="D168" s="244">
        <v>4335</v>
      </c>
      <c r="E168" s="244">
        <v>6178</v>
      </c>
      <c r="F168" s="54">
        <f t="shared" si="31"/>
        <v>142.51441753171855</v>
      </c>
    </row>
    <row r="169" spans="1:6" ht="12.75" customHeight="1" x14ac:dyDescent="0.2">
      <c r="A169" s="55">
        <v>322</v>
      </c>
      <c r="B169" s="87" t="s">
        <v>378</v>
      </c>
      <c r="C169" s="52" t="s">
        <v>379</v>
      </c>
      <c r="D169" s="53">
        <f t="shared" ref="D169:E169" si="41">SUM(D170:D176)</f>
        <v>600233</v>
      </c>
      <c r="E169" s="53">
        <f t="shared" si="41"/>
        <v>793777</v>
      </c>
      <c r="F169" s="54">
        <f t="shared" si="31"/>
        <v>132.2448115981627</v>
      </c>
    </row>
    <row r="170" spans="1:6" ht="12.75" customHeight="1" x14ac:dyDescent="0.2">
      <c r="A170" s="55">
        <v>3221</v>
      </c>
      <c r="B170" s="87" t="s">
        <v>380</v>
      </c>
      <c r="C170" s="52" t="s">
        <v>381</v>
      </c>
      <c r="D170" s="244">
        <v>97679</v>
      </c>
      <c r="E170" s="244">
        <v>113066.19</v>
      </c>
      <c r="F170" s="54">
        <f t="shared" si="31"/>
        <v>115.75281278473366</v>
      </c>
    </row>
    <row r="171" spans="1:6" ht="12.75" customHeight="1" x14ac:dyDescent="0.2">
      <c r="A171" s="55">
        <v>3222</v>
      </c>
      <c r="B171" s="87" t="s">
        <v>382</v>
      </c>
      <c r="C171" s="52" t="s">
        <v>383</v>
      </c>
      <c r="D171" s="244">
        <v>300237</v>
      </c>
      <c r="E171" s="244">
        <v>470159.28</v>
      </c>
      <c r="F171" s="54">
        <f t="shared" si="31"/>
        <v>156.59604912119426</v>
      </c>
    </row>
    <row r="172" spans="1:6" ht="12.75" customHeight="1" x14ac:dyDescent="0.2">
      <c r="A172" s="55">
        <v>3223</v>
      </c>
      <c r="B172" s="87" t="s">
        <v>384</v>
      </c>
      <c r="C172" s="52" t="s">
        <v>385</v>
      </c>
      <c r="D172" s="244">
        <v>153533</v>
      </c>
      <c r="E172" s="244">
        <v>165028.5</v>
      </c>
      <c r="F172" s="54">
        <f t="shared" si="31"/>
        <v>107.48731543055889</v>
      </c>
    </row>
    <row r="173" spans="1:6" ht="12.75" customHeight="1" x14ac:dyDescent="0.2">
      <c r="A173" s="55">
        <v>3224</v>
      </c>
      <c r="B173" s="87" t="s">
        <v>386</v>
      </c>
      <c r="C173" s="52" t="s">
        <v>387</v>
      </c>
      <c r="D173" s="244">
        <v>35478</v>
      </c>
      <c r="E173" s="244">
        <v>24746.36</v>
      </c>
      <c r="F173" s="54">
        <f t="shared" si="31"/>
        <v>69.751282484920225</v>
      </c>
    </row>
    <row r="174" spans="1:6" ht="12.75" customHeight="1" x14ac:dyDescent="0.2">
      <c r="A174" s="55">
        <v>3225</v>
      </c>
      <c r="B174" s="87" t="s">
        <v>388</v>
      </c>
      <c r="C174" s="52" t="s">
        <v>389</v>
      </c>
      <c r="D174" s="244">
        <v>4725</v>
      </c>
      <c r="E174" s="244">
        <v>10128.16</v>
      </c>
      <c r="F174" s="54">
        <f t="shared" si="31"/>
        <v>214.3525925925926</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8581</v>
      </c>
      <c r="E176" s="244">
        <v>10648.51</v>
      </c>
      <c r="F176" s="54">
        <f t="shared" si="31"/>
        <v>124.09404498310221</v>
      </c>
    </row>
    <row r="177" spans="1:6" ht="12.75" customHeight="1" x14ac:dyDescent="0.2">
      <c r="A177" s="55">
        <v>323</v>
      </c>
      <c r="B177" s="87" t="s">
        <v>394</v>
      </c>
      <c r="C177" s="52" t="s">
        <v>395</v>
      </c>
      <c r="D177" s="53">
        <f t="shared" ref="D177:E177" si="42">SUM(D178:D186)</f>
        <v>271452</v>
      </c>
      <c r="E177" s="53">
        <f t="shared" si="42"/>
        <v>260282.49</v>
      </c>
      <c r="F177" s="54">
        <f t="shared" si="31"/>
        <v>95.885272534370714</v>
      </c>
    </row>
    <row r="178" spans="1:6" ht="12.75" customHeight="1" x14ac:dyDescent="0.2">
      <c r="A178" s="55">
        <v>3231</v>
      </c>
      <c r="B178" s="87" t="s">
        <v>396</v>
      </c>
      <c r="C178" s="52" t="s">
        <v>397</v>
      </c>
      <c r="D178" s="244">
        <v>9990</v>
      </c>
      <c r="E178" s="244">
        <v>10671.48</v>
      </c>
      <c r="F178" s="54">
        <f t="shared" si="31"/>
        <v>106.8216216216216</v>
      </c>
    </row>
    <row r="179" spans="1:6" ht="12.75" customHeight="1" x14ac:dyDescent="0.2">
      <c r="A179" s="55">
        <v>3232</v>
      </c>
      <c r="B179" s="87" t="s">
        <v>398</v>
      </c>
      <c r="C179" s="52" t="s">
        <v>399</v>
      </c>
      <c r="D179" s="244">
        <v>162921</v>
      </c>
      <c r="E179" s="244">
        <v>170451.84</v>
      </c>
      <c r="F179" s="54">
        <f t="shared" si="31"/>
        <v>104.62238753751818</v>
      </c>
    </row>
    <row r="180" spans="1:6" ht="12.75" customHeight="1" x14ac:dyDescent="0.2">
      <c r="A180" s="55">
        <v>3233</v>
      </c>
      <c r="B180" s="87" t="s">
        <v>400</v>
      </c>
      <c r="C180" s="52" t="s">
        <v>401</v>
      </c>
      <c r="D180" s="244">
        <v>2935</v>
      </c>
      <c r="E180" s="244">
        <v>3218</v>
      </c>
      <c r="F180" s="54">
        <f t="shared" si="31"/>
        <v>109.64224872231686</v>
      </c>
    </row>
    <row r="181" spans="1:6" ht="12.75" customHeight="1" x14ac:dyDescent="0.2">
      <c r="A181" s="55">
        <v>3234</v>
      </c>
      <c r="B181" s="87" t="s">
        <v>402</v>
      </c>
      <c r="C181" s="52" t="s">
        <v>403</v>
      </c>
      <c r="D181" s="244">
        <v>30207</v>
      </c>
      <c r="E181" s="244">
        <v>24434.34</v>
      </c>
      <c r="F181" s="54">
        <f t="shared" si="31"/>
        <v>80.889661336776243</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12935</v>
      </c>
      <c r="E183" s="244">
        <v>5742.5</v>
      </c>
      <c r="F183" s="54">
        <f t="shared" si="31"/>
        <v>44.39505218399691</v>
      </c>
    </row>
    <row r="184" spans="1:6" ht="12.75" customHeight="1" x14ac:dyDescent="0.2">
      <c r="A184" s="55">
        <v>3237</v>
      </c>
      <c r="B184" s="87" t="s">
        <v>408</v>
      </c>
      <c r="C184" s="52" t="s">
        <v>409</v>
      </c>
      <c r="D184" s="244">
        <v>5538</v>
      </c>
      <c r="E184" s="244">
        <v>7371.58</v>
      </c>
      <c r="F184" s="54">
        <f t="shared" si="31"/>
        <v>133.10906464427592</v>
      </c>
    </row>
    <row r="185" spans="1:6" ht="12.75" customHeight="1" x14ac:dyDescent="0.2">
      <c r="A185" s="55">
        <v>3238</v>
      </c>
      <c r="B185" s="87" t="s">
        <v>410</v>
      </c>
      <c r="C185" s="52" t="s">
        <v>411</v>
      </c>
      <c r="D185" s="244">
        <v>14232</v>
      </c>
      <c r="E185" s="244">
        <v>26610.65</v>
      </c>
      <c r="F185" s="54">
        <f t="shared" si="31"/>
        <v>186.97758572231592</v>
      </c>
    </row>
    <row r="186" spans="1:6" ht="12.75" customHeight="1" x14ac:dyDescent="0.2">
      <c r="A186" s="55">
        <v>3239</v>
      </c>
      <c r="B186" s="87" t="s">
        <v>412</v>
      </c>
      <c r="C186" s="52" t="s">
        <v>413</v>
      </c>
      <c r="D186" s="244">
        <v>32694</v>
      </c>
      <c r="E186" s="244">
        <v>11782.1</v>
      </c>
      <c r="F186" s="54">
        <f t="shared" si="31"/>
        <v>36.037499235333705</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119049</v>
      </c>
      <c r="E188" s="53">
        <f t="shared" si="43"/>
        <v>512701.67</v>
      </c>
      <c r="F188" s="54">
        <f t="shared" si="31"/>
        <v>430.6644070928777</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928</v>
      </c>
      <c r="E192" s="244">
        <v>1300</v>
      </c>
      <c r="F192" s="54">
        <f t="shared" si="31"/>
        <v>140.08620689655174</v>
      </c>
    </row>
    <row r="193" spans="1:6" ht="12.75" customHeight="1" x14ac:dyDescent="0.2">
      <c r="A193" s="55">
        <v>3295</v>
      </c>
      <c r="B193" s="87" t="s">
        <v>426</v>
      </c>
      <c r="C193" s="52" t="s">
        <v>427</v>
      </c>
      <c r="D193" s="244">
        <v>12658</v>
      </c>
      <c r="E193" s="244">
        <v>23754.22</v>
      </c>
      <c r="F193" s="54">
        <f t="shared" si="31"/>
        <v>187.66171591088641</v>
      </c>
    </row>
    <row r="194" spans="1:6" ht="12.75" customHeight="1" x14ac:dyDescent="0.2">
      <c r="A194" s="55" t="s">
        <v>428</v>
      </c>
      <c r="B194" s="87" t="s">
        <v>429</v>
      </c>
      <c r="C194" s="52" t="s">
        <v>428</v>
      </c>
      <c r="D194" s="244">
        <v>16341</v>
      </c>
      <c r="E194" s="244">
        <v>24692.76</v>
      </c>
      <c r="F194" s="54">
        <f t="shared" si="31"/>
        <v>151.10923444097668</v>
      </c>
    </row>
    <row r="195" spans="1:6" ht="12.75" customHeight="1" x14ac:dyDescent="0.2">
      <c r="A195" s="55">
        <v>3299</v>
      </c>
      <c r="B195" s="87" t="s">
        <v>430</v>
      </c>
      <c r="C195" s="52" t="s">
        <v>431</v>
      </c>
      <c r="D195" s="244">
        <v>89122</v>
      </c>
      <c r="E195" s="244">
        <v>462954.69</v>
      </c>
      <c r="F195" s="54">
        <f t="shared" si="31"/>
        <v>519.46173784250811</v>
      </c>
    </row>
    <row r="196" spans="1:6" ht="12.75" customHeight="1" x14ac:dyDescent="0.2">
      <c r="A196" s="55">
        <v>34</v>
      </c>
      <c r="B196" s="234" t="s">
        <v>432</v>
      </c>
      <c r="C196" s="52" t="s">
        <v>433</v>
      </c>
      <c r="D196" s="53">
        <f t="shared" ref="D196:E196" si="44">D197+D202+D210</f>
        <v>18244</v>
      </c>
      <c r="E196" s="53">
        <f t="shared" si="44"/>
        <v>28609.559999999998</v>
      </c>
      <c r="F196" s="54">
        <f t="shared" si="31"/>
        <v>156.81626836220127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18244</v>
      </c>
      <c r="E210" s="53">
        <f t="shared" si="47"/>
        <v>28609.559999999998</v>
      </c>
      <c r="F210" s="54">
        <f t="shared" si="31"/>
        <v>156.81626836220127</v>
      </c>
    </row>
    <row r="211" spans="1:6" ht="12.75" customHeight="1" x14ac:dyDescent="0.2">
      <c r="A211" s="55">
        <v>3431</v>
      </c>
      <c r="B211" s="234" t="s">
        <v>462</v>
      </c>
      <c r="C211" s="52" t="s">
        <v>463</v>
      </c>
      <c r="D211" s="244">
        <v>7411</v>
      </c>
      <c r="E211" s="244">
        <v>9092.2099999999991</v>
      </c>
      <c r="F211" s="54">
        <f t="shared" si="31"/>
        <v>122.68533261368235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10833</v>
      </c>
      <c r="E213" s="244">
        <v>19517.349999999999</v>
      </c>
      <c r="F213" s="54">
        <f t="shared" si="31"/>
        <v>180.16569740607403</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39892</v>
      </c>
      <c r="E252" s="53">
        <f t="shared" si="63"/>
        <v>46986.75</v>
      </c>
      <c r="F252" s="54">
        <f t="shared" ref="F252:F258" si="64">IF(D252&lt;&gt;0,IF(E252/D252&gt;=100,"&gt;&gt;100",E252/D252*100),"-")</f>
        <v>117.78489421437884</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39892</v>
      </c>
      <c r="E259" s="53">
        <f t="shared" si="66"/>
        <v>46986.75</v>
      </c>
      <c r="F259" s="54">
        <f t="shared" ref="F259:F262" si="67">IF(D259&lt;&gt;0,IF(E259/D259&gt;=100,"&gt;&gt;100",E259/D259*100),"-")</f>
        <v>117.78489421437884</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39892</v>
      </c>
      <c r="E261" s="244">
        <v>46986.75</v>
      </c>
      <c r="F261" s="54">
        <f t="shared" si="67"/>
        <v>117.78489421437884</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6939522</v>
      </c>
      <c r="E289" s="53">
        <f t="shared" si="79"/>
        <v>8543652.0600000005</v>
      </c>
      <c r="F289" s="54">
        <f t="shared" si="76"/>
        <v>123.11585812394571</v>
      </c>
    </row>
    <row r="290" spans="1:6" ht="12.75" customHeight="1" x14ac:dyDescent="0.2">
      <c r="A290" s="55" t="s">
        <v>605</v>
      </c>
      <c r="B290" s="87" t="s">
        <v>616</v>
      </c>
      <c r="C290" s="52" t="s">
        <v>617</v>
      </c>
      <c r="D290" s="53">
        <f>IF(D6&gt;=D289,D6-D289,0)</f>
        <v>486558</v>
      </c>
      <c r="E290" s="53">
        <f>IF(E6&gt;=E289,E6-E289,0)</f>
        <v>0</v>
      </c>
      <c r="F290" s="54">
        <f t="shared" si="76"/>
        <v>0</v>
      </c>
    </row>
    <row r="291" spans="1:6" ht="12.75" customHeight="1" x14ac:dyDescent="0.2">
      <c r="A291" s="55" t="s">
        <v>605</v>
      </c>
      <c r="B291" s="87" t="s">
        <v>618</v>
      </c>
      <c r="C291" s="52" t="s">
        <v>619</v>
      </c>
      <c r="D291" s="53">
        <f>IF(D289&gt;=D6,D289-D6,0)</f>
        <v>0</v>
      </c>
      <c r="E291" s="53">
        <f>IF(E289&gt;=E6,E289-E6,0)</f>
        <v>19204.199999999255</v>
      </c>
      <c r="F291" s="54" t="str">
        <f t="shared" si="76"/>
        <v>-</v>
      </c>
    </row>
    <row r="292" spans="1:6" ht="12.75" customHeight="1" x14ac:dyDescent="0.2">
      <c r="A292" s="55">
        <v>92211</v>
      </c>
      <c r="B292" s="87" t="s">
        <v>620</v>
      </c>
      <c r="C292" s="52" t="s">
        <v>621</v>
      </c>
      <c r="D292" s="244">
        <v>728986</v>
      </c>
      <c r="E292" s="244">
        <v>1011599.65</v>
      </c>
      <c r="F292" s="54">
        <f t="shared" si="76"/>
        <v>138.76804904346588</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41556</v>
      </c>
      <c r="E294" s="244">
        <v>47083.89</v>
      </c>
      <c r="F294" s="54">
        <f t="shared" si="76"/>
        <v>113.30226682067573</v>
      </c>
    </row>
    <row r="295" spans="1:6" ht="24" x14ac:dyDescent="0.2">
      <c r="A295" s="55">
        <v>9661</v>
      </c>
      <c r="B295" s="87" t="s">
        <v>626</v>
      </c>
      <c r="C295" s="52" t="s">
        <v>627</v>
      </c>
      <c r="D295" s="244">
        <v>28263</v>
      </c>
      <c r="E295" s="244">
        <v>26330</v>
      </c>
      <c r="F295" s="54">
        <f t="shared" si="76"/>
        <v>93.160669426458625</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316910</v>
      </c>
      <c r="E350" s="53">
        <f t="shared" si="95"/>
        <v>334471.86</v>
      </c>
      <c r="F350" s="54">
        <f t="shared" si="81"/>
        <v>105.54159225016566</v>
      </c>
    </row>
    <row r="351" spans="1:6" ht="12.75" customHeight="1" x14ac:dyDescent="0.2">
      <c r="A351" s="55">
        <v>41</v>
      </c>
      <c r="B351" s="87" t="s">
        <v>737</v>
      </c>
      <c r="C351" s="52" t="s">
        <v>738</v>
      </c>
      <c r="D351" s="53">
        <f t="shared" ref="D351:E351" si="96">D352+D356</f>
        <v>3263</v>
      </c>
      <c r="E351" s="53">
        <f t="shared" si="96"/>
        <v>1263</v>
      </c>
      <c r="F351" s="54">
        <f t="shared" si="81"/>
        <v>38.706711615078149</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3263</v>
      </c>
      <c r="E356" s="53">
        <f t="shared" si="98"/>
        <v>1263</v>
      </c>
      <c r="F356" s="54">
        <f t="shared" si="81"/>
        <v>38.706711615078149</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v>3263</v>
      </c>
      <c r="E359" s="244">
        <v>1263</v>
      </c>
      <c r="F359" s="54">
        <f t="shared" si="81"/>
        <v>38.706711615078149</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313647</v>
      </c>
      <c r="E363" s="53">
        <f t="shared" si="99"/>
        <v>333208.86</v>
      </c>
      <c r="F363" s="54">
        <f t="shared" si="81"/>
        <v>106.23690327023692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136986</v>
      </c>
      <c r="E369" s="53">
        <f t="shared" si="101"/>
        <v>154346.20000000001</v>
      </c>
      <c r="F369" s="54">
        <f t="shared" si="81"/>
        <v>112.67297388054254</v>
      </c>
    </row>
    <row r="370" spans="1:6" ht="12.75" customHeight="1" x14ac:dyDescent="0.2">
      <c r="A370" s="55">
        <v>4221</v>
      </c>
      <c r="B370" s="87" t="s">
        <v>671</v>
      </c>
      <c r="C370" s="52" t="s">
        <v>763</v>
      </c>
      <c r="D370" s="244">
        <v>63404</v>
      </c>
      <c r="E370" s="244">
        <v>101029.08</v>
      </c>
      <c r="F370" s="54">
        <f t="shared" si="81"/>
        <v>159.34180808781781</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7005</v>
      </c>
      <c r="E375" s="244">
        <v>5204.3</v>
      </c>
      <c r="F375" s="54">
        <f t="shared" si="81"/>
        <v>74.294075660242683</v>
      </c>
    </row>
    <row r="376" spans="1:6" ht="12.75" customHeight="1" x14ac:dyDescent="0.2">
      <c r="A376" s="55">
        <v>4227</v>
      </c>
      <c r="B376" s="234" t="s">
        <v>683</v>
      </c>
      <c r="C376" s="52" t="s">
        <v>770</v>
      </c>
      <c r="D376" s="244">
        <v>66577</v>
      </c>
      <c r="E376" s="244">
        <v>48112.82</v>
      </c>
      <c r="F376" s="54">
        <f t="shared" si="81"/>
        <v>72.266428346125537</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176661</v>
      </c>
      <c r="E383" s="53">
        <f t="shared" si="103"/>
        <v>178862.66</v>
      </c>
      <c r="F383" s="54">
        <f t="shared" si="81"/>
        <v>101.24626261597069</v>
      </c>
    </row>
    <row r="384" spans="1:6" ht="12.75" customHeight="1" x14ac:dyDescent="0.2">
      <c r="A384" s="55">
        <v>4241</v>
      </c>
      <c r="B384" s="87" t="s">
        <v>780</v>
      </c>
      <c r="C384" s="52" t="s">
        <v>781</v>
      </c>
      <c r="D384" s="244">
        <v>176661</v>
      </c>
      <c r="E384" s="244">
        <v>178862.66</v>
      </c>
      <c r="F384" s="54">
        <f t="shared" si="81"/>
        <v>101.24626261597069</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316910</v>
      </c>
      <c r="E408" s="53">
        <f t="shared" si="111"/>
        <v>334471.86</v>
      </c>
      <c r="F408" s="54">
        <f t="shared" si="81"/>
        <v>105.54159225016566</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536166</v>
      </c>
      <c r="E410" s="244">
        <v>649132.34</v>
      </c>
      <c r="F410" s="54">
        <f t="shared" si="81"/>
        <v>121.06928451263228</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7426080</v>
      </c>
      <c r="E412" s="53">
        <f>E6+E298</f>
        <v>8524447.8600000013</v>
      </c>
      <c r="F412" s="54">
        <f t="shared" si="81"/>
        <v>114.79068175942086</v>
      </c>
    </row>
    <row r="413" spans="1:6" ht="12.75" customHeight="1" x14ac:dyDescent="0.2">
      <c r="A413" s="55" t="s">
        <v>605</v>
      </c>
      <c r="B413" s="87" t="s">
        <v>828</v>
      </c>
      <c r="C413" s="52" t="s">
        <v>829</v>
      </c>
      <c r="D413" s="53">
        <f t="shared" ref="D413:E413" si="112">D289+D350</f>
        <v>7256432</v>
      </c>
      <c r="E413" s="53">
        <f t="shared" si="112"/>
        <v>8878123.9199999999</v>
      </c>
      <c r="F413" s="54">
        <f t="shared" si="81"/>
        <v>122.34833758519339</v>
      </c>
    </row>
    <row r="414" spans="1:6" ht="12.75" customHeight="1" x14ac:dyDescent="0.2">
      <c r="A414" s="55" t="s">
        <v>605</v>
      </c>
      <c r="B414" s="87" t="s">
        <v>830</v>
      </c>
      <c r="C414" s="52" t="s">
        <v>831</v>
      </c>
      <c r="D414" s="53">
        <f t="shared" ref="D414:E414" si="113">IF(D412&gt;=D413,D412-D413,0)</f>
        <v>169648</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353676.05999999866</v>
      </c>
      <c r="F415" s="54" t="str">
        <f t="shared" si="81"/>
        <v>-</v>
      </c>
    </row>
    <row r="416" spans="1:6" ht="12.75" customHeight="1" x14ac:dyDescent="0.2">
      <c r="A416" s="62" t="s">
        <v>834</v>
      </c>
      <c r="B416" s="234" t="s">
        <v>835</v>
      </c>
      <c r="C416" s="63" t="s">
        <v>836</v>
      </c>
      <c r="D416" s="53">
        <f t="shared" ref="D416:E416" si="115">IF(D292-D293+D409-D410&gt;=0,D292-D293+D409-D410,0)</f>
        <v>192820</v>
      </c>
      <c r="E416" s="53">
        <f t="shared" si="115"/>
        <v>362467.31000000006</v>
      </c>
      <c r="F416" s="54">
        <f t="shared" si="81"/>
        <v>187.98221657504411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41556</v>
      </c>
      <c r="E418" s="64">
        <f t="shared" si="117"/>
        <v>47083.89</v>
      </c>
      <c r="F418" s="59">
        <f t="shared" si="81"/>
        <v>113.30226682067573</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7426080</v>
      </c>
      <c r="E639" s="53">
        <f t="shared" si="180"/>
        <v>8524447.8600000013</v>
      </c>
      <c r="F639" s="54">
        <f t="shared" si="119"/>
        <v>114.79068175942086</v>
      </c>
    </row>
    <row r="640" spans="1:6" ht="12.75" customHeight="1" x14ac:dyDescent="0.2">
      <c r="A640" s="55" t="s">
        <v>605</v>
      </c>
      <c r="B640" s="87" t="s">
        <v>1274</v>
      </c>
      <c r="C640" s="52" t="s">
        <v>1275</v>
      </c>
      <c r="D640" s="53">
        <f t="shared" ref="D640:E640" si="181">D413+D528</f>
        <v>7256432</v>
      </c>
      <c r="E640" s="53">
        <f t="shared" si="181"/>
        <v>8878123.9199999999</v>
      </c>
      <c r="F640" s="54">
        <f t="shared" si="119"/>
        <v>122.34833758519339</v>
      </c>
    </row>
    <row r="641" spans="1:6" ht="12.75" customHeight="1" x14ac:dyDescent="0.2">
      <c r="A641" s="55" t="s">
        <v>605</v>
      </c>
      <c r="B641" s="87" t="s">
        <v>1276</v>
      </c>
      <c r="C641" s="52" t="s">
        <v>1277</v>
      </c>
      <c r="D641" s="53">
        <f t="shared" ref="D641:E641" si="182">IF(D639&gt;=D640,D639-D640,0)</f>
        <v>169648</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353676.05999999866</v>
      </c>
      <c r="F642" s="54" t="str">
        <f t="shared" si="119"/>
        <v>-</v>
      </c>
    </row>
    <row r="643" spans="1:6" ht="24" x14ac:dyDescent="0.2">
      <c r="A643" s="62" t="s">
        <v>1280</v>
      </c>
      <c r="B643" s="87" t="s">
        <v>1281</v>
      </c>
      <c r="C643" s="63" t="s">
        <v>1280</v>
      </c>
      <c r="D643" s="53">
        <f t="shared" ref="D643:E643" si="184">IF(D416-D417+D637-D638&gt;=0,D416-D417+D637-D638,0)</f>
        <v>192820</v>
      </c>
      <c r="E643" s="53">
        <f t="shared" si="184"/>
        <v>362467.31000000006</v>
      </c>
      <c r="F643" s="54">
        <f t="shared" si="119"/>
        <v>187.98221657504411</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362468</v>
      </c>
      <c r="E645" s="53">
        <f t="shared" si="186"/>
        <v>8791.250000001397</v>
      </c>
      <c r="F645" s="54">
        <f t="shared" si="119"/>
        <v>2.4253865168791169</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485808</v>
      </c>
      <c r="E647" s="245">
        <v>556624.06999999995</v>
      </c>
      <c r="F647" s="59">
        <f t="shared" si="119"/>
        <v>114.5769666205579</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234698</v>
      </c>
      <c r="E649" s="244">
        <v>456858.55</v>
      </c>
      <c r="F649" s="54">
        <f t="shared" ref="F649:F724" si="188">IF(D649&lt;&gt;0,IF(E649/D649&gt;=100,"&gt;&gt;100",E649/D649*100),"-")</f>
        <v>194.65804991947098</v>
      </c>
    </row>
    <row r="650" spans="1:6" ht="12.75" customHeight="1" x14ac:dyDescent="0.2">
      <c r="A650" s="55" t="s">
        <v>1293</v>
      </c>
      <c r="B650" s="87" t="s">
        <v>1294</v>
      </c>
      <c r="C650" s="52" t="s">
        <v>1293</v>
      </c>
      <c r="D650" s="244">
        <v>1859903</v>
      </c>
      <c r="E650" s="244">
        <v>2429087.59</v>
      </c>
      <c r="F650" s="54">
        <f t="shared" si="188"/>
        <v>130.6029180016377</v>
      </c>
    </row>
    <row r="651" spans="1:6" ht="12.75" customHeight="1" x14ac:dyDescent="0.2">
      <c r="A651" s="55" t="s">
        <v>1295</v>
      </c>
      <c r="B651" s="87" t="s">
        <v>1296</v>
      </c>
      <c r="C651" s="52" t="s">
        <v>1295</v>
      </c>
      <c r="D651" s="244">
        <v>1637742</v>
      </c>
      <c r="E651" s="244">
        <v>2767871.65</v>
      </c>
      <c r="F651" s="54">
        <f t="shared" si="188"/>
        <v>169.00535310201482</v>
      </c>
    </row>
    <row r="652" spans="1:6" ht="24" x14ac:dyDescent="0.2">
      <c r="A652" s="55">
        <v>11</v>
      </c>
      <c r="B652" s="87" t="s">
        <v>1297</v>
      </c>
      <c r="C652" s="52" t="s">
        <v>1298</v>
      </c>
      <c r="D652" s="53">
        <f t="shared" ref="D652:E652" si="189">+D649+D650-D651</f>
        <v>456859</v>
      </c>
      <c r="E652" s="53">
        <f t="shared" si="189"/>
        <v>118074.48999999976</v>
      </c>
      <c r="F652" s="54">
        <f t="shared" si="188"/>
        <v>25.844842719526103</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46</v>
      </c>
      <c r="E654" s="264">
        <v>49</v>
      </c>
      <c r="F654" s="54">
        <f t="shared" si="188"/>
        <v>106.5217391304348</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45</v>
      </c>
      <c r="E656" s="264">
        <v>44</v>
      </c>
      <c r="F656" s="54">
        <f t="shared" si="188"/>
        <v>97.777777777777771</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5730195</v>
      </c>
      <c r="E675" s="244">
        <v>6515224.6600000001</v>
      </c>
      <c r="F675" s="54">
        <f t="shared" si="188"/>
        <v>113.6998768802807</v>
      </c>
    </row>
    <row r="676" spans="1:6" ht="24" x14ac:dyDescent="0.2">
      <c r="A676" s="55">
        <v>63613</v>
      </c>
      <c r="B676" s="234" t="s">
        <v>1346</v>
      </c>
      <c r="C676" s="52" t="s">
        <v>1347</v>
      </c>
      <c r="D676" s="244">
        <v>239934</v>
      </c>
      <c r="E676" s="244">
        <v>541889.26</v>
      </c>
      <c r="F676" s="54">
        <f t="shared" si="188"/>
        <v>225.84930022422833</v>
      </c>
    </row>
    <row r="677" spans="1:6" ht="24" x14ac:dyDescent="0.2">
      <c r="A677" s="55">
        <v>63622</v>
      </c>
      <c r="B677" s="234" t="s">
        <v>1348</v>
      </c>
      <c r="C677" s="52" t="s">
        <v>1349</v>
      </c>
      <c r="D677" s="244">
        <v>166642</v>
      </c>
      <c r="E677" s="244">
        <v>169678.88</v>
      </c>
      <c r="F677" s="54">
        <f t="shared" si="188"/>
        <v>101.82239771486181</v>
      </c>
    </row>
    <row r="678" spans="1:6" ht="24" x14ac:dyDescent="0.2">
      <c r="A678" s="55">
        <v>63623</v>
      </c>
      <c r="B678" s="234" t="s">
        <v>1350</v>
      </c>
      <c r="C678" s="52" t="s">
        <v>1351</v>
      </c>
      <c r="D678" s="244">
        <v>33302</v>
      </c>
      <c r="E678" s="244">
        <v>58664.1</v>
      </c>
      <c r="F678" s="54">
        <f t="shared" si="188"/>
        <v>176.15788841511019</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251738</v>
      </c>
      <c r="E694" s="244">
        <v>136522.82</v>
      </c>
      <c r="F694" s="54">
        <f t="shared" si="188"/>
        <v>54.232106396332703</v>
      </c>
    </row>
    <row r="695" spans="1:6" ht="12.75" customHeight="1" x14ac:dyDescent="0.2">
      <c r="A695" s="55">
        <v>63812</v>
      </c>
      <c r="B695" s="234" t="s">
        <v>1369</v>
      </c>
      <c r="C695" s="52" t="s">
        <v>1370</v>
      </c>
      <c r="D695" s="244">
        <v>83618</v>
      </c>
      <c r="E695" s="244">
        <v>111850.91</v>
      </c>
      <c r="F695" s="54">
        <f t="shared" si="188"/>
        <v>133.76415365112774</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v>113230</v>
      </c>
      <c r="E697" s="244"/>
      <c r="F697" s="54">
        <f t="shared" si="188"/>
        <v>0</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149545</v>
      </c>
      <c r="E710" s="244">
        <v>228592.39</v>
      </c>
      <c r="F710" s="54">
        <f t="shared" si="188"/>
        <v>152.85859774649774</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v>23101.200000000001</v>
      </c>
      <c r="F717" s="54" t="str">
        <f t="shared" si="188"/>
        <v>-</v>
      </c>
    </row>
    <row r="718" spans="1:6" ht="12.75" customHeight="1" x14ac:dyDescent="0.2">
      <c r="A718" s="55">
        <v>32121</v>
      </c>
      <c r="B718" s="87" t="s">
        <v>1412</v>
      </c>
      <c r="C718" s="52" t="s">
        <v>1413</v>
      </c>
      <c r="D718" s="244">
        <v>156898</v>
      </c>
      <c r="E718" s="244">
        <v>213816.45</v>
      </c>
      <c r="F718" s="54">
        <f t="shared" si="188"/>
        <v>136.27735853866844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8540</v>
      </c>
      <c r="E720" s="244">
        <v>1995</v>
      </c>
      <c r="F720" s="54">
        <f t="shared" si="188"/>
        <v>23.360655737704921</v>
      </c>
    </row>
    <row r="721" spans="1:6" ht="12.75" customHeight="1" x14ac:dyDescent="0.2">
      <c r="A721" s="55" t="s">
        <v>1418</v>
      </c>
      <c r="B721" s="87" t="s">
        <v>1419</v>
      </c>
      <c r="C721" s="52" t="s">
        <v>1418</v>
      </c>
      <c r="D721" s="244"/>
      <c r="E721" s="244">
        <v>1309.08</v>
      </c>
      <c r="F721" s="54" t="str">
        <f t="shared" si="188"/>
        <v>-</v>
      </c>
    </row>
    <row r="722" spans="1:6" ht="12.75" customHeight="1" x14ac:dyDescent="0.2">
      <c r="A722" s="55" t="s">
        <v>1420</v>
      </c>
      <c r="B722" s="87" t="s">
        <v>1421</v>
      </c>
      <c r="C722" s="52" t="s">
        <v>1420</v>
      </c>
      <c r="D722" s="244">
        <v>1100</v>
      </c>
      <c r="E722" s="244"/>
      <c r="F722" s="54">
        <f t="shared" si="188"/>
        <v>0</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39892</v>
      </c>
      <c r="E828" s="244">
        <v>46986.75</v>
      </c>
      <c r="F828" s="54">
        <f t="shared" si="190"/>
        <v>117.78489421437884</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6" sqref="D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12678534</v>
      </c>
      <c r="E6" s="231">
        <f t="shared" si="0"/>
        <v>12066122.540000001</v>
      </c>
      <c r="F6" s="232">
        <f t="shared" ref="F6:F260" si="1">IF(D6&gt;0,IF(E6/D6&gt;=100,"&gt;&gt;100",E6/D6*100),"-")</f>
        <v>95.16969816857376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11636118</v>
      </c>
      <c r="E7" s="106">
        <f t="shared" si="2"/>
        <v>11309391.880000001</v>
      </c>
      <c r="F7" s="95">
        <f t="shared" si="1"/>
        <v>97.192138134040931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5784</v>
      </c>
      <c r="E8" s="106">
        <f>E9+E10-E11</f>
        <v>5258.73</v>
      </c>
      <c r="F8" s="95">
        <f t="shared" si="1"/>
        <v>90.918568464730285</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260</v>
      </c>
      <c r="E9" s="249">
        <v>260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7154</v>
      </c>
      <c r="E10" s="249">
        <v>8416.8799999999992</v>
      </c>
      <c r="F10" s="95">
        <f t="shared" si="1"/>
        <v>117.65278166060943</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1630</v>
      </c>
      <c r="E11" s="249">
        <v>3418.15</v>
      </c>
      <c r="F11" s="95">
        <f t="shared" si="1"/>
        <v>209.70245398773008</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11630334</v>
      </c>
      <c r="E12" s="106">
        <f t="shared" si="3"/>
        <v>11304133.15</v>
      </c>
      <c r="F12" s="95">
        <f t="shared" si="1"/>
        <v>97.195258106946895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10628218</v>
      </c>
      <c r="E13" s="106">
        <f t="shared" si="4"/>
        <v>10408824.800000001</v>
      </c>
      <c r="F13" s="95">
        <f t="shared" si="1"/>
        <v>97.935748024739439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15126530</v>
      </c>
      <c r="E15" s="249">
        <v>15126529.869999999</v>
      </c>
      <c r="F15" s="95">
        <f t="shared" si="1"/>
        <v>99.999999140582801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196173</v>
      </c>
      <c r="E16" s="249">
        <v>196173.24</v>
      </c>
      <c r="F16" s="95">
        <f t="shared" si="1"/>
        <v>100.00012234099493</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4694485</v>
      </c>
      <c r="E18" s="249">
        <v>4913878.3099999996</v>
      </c>
      <c r="F18" s="95">
        <f t="shared" si="1"/>
        <v>104.67342658459873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624325</v>
      </c>
      <c r="E19" s="106">
        <f t="shared" si="5"/>
        <v>489273.54000000004</v>
      </c>
      <c r="F19" s="95">
        <f t="shared" si="1"/>
        <v>78.368404276618747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897742</v>
      </c>
      <c r="E20" s="249">
        <v>1020208.45</v>
      </c>
      <c r="F20" s="95">
        <f t="shared" si="1"/>
        <v>113.64160861361059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8385</v>
      </c>
      <c r="E21" s="249">
        <v>8384.7199999999993</v>
      </c>
      <c r="F21" s="95">
        <f t="shared" si="1"/>
        <v>99.996660703637446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164781</v>
      </c>
      <c r="E22" s="249">
        <v>164780.54</v>
      </c>
      <c r="F22" s="95">
        <f t="shared" si="1"/>
        <v>99.999720841601885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4148</v>
      </c>
      <c r="E24" s="249">
        <v>4148</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735039</v>
      </c>
      <c r="E25" s="249">
        <v>740242.81</v>
      </c>
      <c r="F25" s="95">
        <f t="shared" si="1"/>
        <v>100.70796379511837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901618</v>
      </c>
      <c r="E26" s="249">
        <v>949730.97</v>
      </c>
      <c r="F26" s="95">
        <f t="shared" si="1"/>
        <v>105.33629208822362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2087388</v>
      </c>
      <c r="E28" s="249">
        <v>2398221.9500000002</v>
      </c>
      <c r="F28" s="95">
        <f t="shared" si="1"/>
        <v>114.89104804664969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376561</v>
      </c>
      <c r="E35" s="106">
        <f t="shared" si="7"/>
        <v>404804.8</v>
      </c>
      <c r="F35" s="95">
        <f t="shared" si="1"/>
        <v>107.50045809311108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784072</v>
      </c>
      <c r="E36" s="249">
        <v>842159.87</v>
      </c>
      <c r="F36" s="95">
        <f t="shared" si="1"/>
        <v>107.4084867206073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407511</v>
      </c>
      <c r="E40" s="249">
        <v>437355.07</v>
      </c>
      <c r="F40" s="95">
        <f t="shared" si="1"/>
        <v>107.32350046992596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1230</v>
      </c>
      <c r="E45" s="106">
        <f t="shared" si="9"/>
        <v>1230.0099999999993</v>
      </c>
      <c r="F45" s="95">
        <f t="shared" si="1"/>
        <v>100.00081300813002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5927</v>
      </c>
      <c r="E47" s="249">
        <v>5926.65</v>
      </c>
      <c r="F47" s="95">
        <f t="shared" si="1"/>
        <v>99.994094820313819</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4697</v>
      </c>
      <c r="E50" s="249">
        <v>4696.6400000000003</v>
      </c>
      <c r="F50" s="95">
        <f t="shared" si="1"/>
        <v>99.992335533319149</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118635</v>
      </c>
      <c r="E54" s="249">
        <v>128763.27</v>
      </c>
      <c r="F54" s="95">
        <f t="shared" si="1"/>
        <v>108.53733721077255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118635</v>
      </c>
      <c r="E55" s="249">
        <v>128763.27</v>
      </c>
      <c r="F55" s="95">
        <f t="shared" si="1"/>
        <v>108.53733721077255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1042416</v>
      </c>
      <c r="E68" s="106">
        <f t="shared" si="13"/>
        <v>756730.65999999992</v>
      </c>
      <c r="F68" s="95">
        <f t="shared" si="1"/>
        <v>72.593922196128986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456859</v>
      </c>
      <c r="E69" s="106">
        <f t="shared" si="14"/>
        <v>118074.49</v>
      </c>
      <c r="F69" s="95">
        <f t="shared" si="1"/>
        <v>25.844842719526156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455396</v>
      </c>
      <c r="E70" s="106">
        <f t="shared" si="15"/>
        <v>118014.86</v>
      </c>
      <c r="F70" s="95">
        <f t="shared" si="1"/>
        <v>25.91477746840113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455396</v>
      </c>
      <c r="E72" s="249">
        <v>118014.86</v>
      </c>
      <c r="F72" s="95">
        <f t="shared" si="1"/>
        <v>25.91477746840113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1463</v>
      </c>
      <c r="E76" s="249">
        <v>59.63</v>
      </c>
      <c r="F76" s="95">
        <f t="shared" si="1"/>
        <v>4.0758714969241288</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58198</v>
      </c>
      <c r="E78" s="106">
        <f>E79+SUM(E82:E84)-E85+E86</f>
        <v>34953.21</v>
      </c>
      <c r="F78" s="95">
        <f t="shared" si="1"/>
        <v>60.059125743152684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58198</v>
      </c>
      <c r="E86" s="249">
        <v>34953.21</v>
      </c>
      <c r="F86" s="95">
        <f t="shared" si="1"/>
        <v>60.059125743152684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41551</v>
      </c>
      <c r="E146" s="106">
        <f t="shared" si="26"/>
        <v>47078.89</v>
      </c>
      <c r="F146" s="95">
        <f t="shared" si="1"/>
        <v>113.30386753628072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13289</v>
      </c>
      <c r="E159" s="249">
        <v>20748.89</v>
      </c>
      <c r="F159" s="95">
        <f t="shared" si="1"/>
        <v>156.1358266235232</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28262</v>
      </c>
      <c r="E160" s="249">
        <v>26330</v>
      </c>
      <c r="F160" s="95">
        <f t="shared" si="1"/>
        <v>93.163965749062356</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485808</v>
      </c>
      <c r="E170" s="106">
        <f t="shared" si="29"/>
        <v>556624.06999999995</v>
      </c>
      <c r="F170" s="95">
        <f t="shared" si="1"/>
        <v>114.5769666205579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485808</v>
      </c>
      <c r="E173" s="249">
        <v>556624.06999999995</v>
      </c>
      <c r="F173" s="95">
        <f t="shared" si="1"/>
        <v>114.5769666205579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12678534</v>
      </c>
      <c r="E175" s="106">
        <f t="shared" si="30"/>
        <v>12066122.540000001</v>
      </c>
      <c r="F175" s="95">
        <f t="shared" si="1"/>
        <v>95.16969816857376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660680</v>
      </c>
      <c r="E176" s="106">
        <f t="shared" si="31"/>
        <v>723142.89999999991</v>
      </c>
      <c r="F176" s="95">
        <f t="shared" si="1"/>
        <v>109.45433492765029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660680</v>
      </c>
      <c r="E177" s="106">
        <f t="shared" si="32"/>
        <v>715961.64999999991</v>
      </c>
      <c r="F177" s="95">
        <f t="shared" si="1"/>
        <v>108.36738663195493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526397</v>
      </c>
      <c r="E178" s="249">
        <v>592885.93999999994</v>
      </c>
      <c r="F178" s="95">
        <f t="shared" si="1"/>
        <v>112.63094964446985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74755</v>
      </c>
      <c r="E179" s="249">
        <v>88672.99</v>
      </c>
      <c r="F179" s="95">
        <f t="shared" si="1"/>
        <v>118.61813925489935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2587</v>
      </c>
      <c r="E180" s="106">
        <f t="shared" si="33"/>
        <v>903.57</v>
      </c>
      <c r="F180" s="95">
        <f t="shared" si="1"/>
        <v>34.927328952454587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2587</v>
      </c>
      <c r="E183" s="249">
        <v>903.57</v>
      </c>
      <c r="F183" s="95">
        <f t="shared" si="1"/>
        <v>34.927328952454587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56941</v>
      </c>
      <c r="E188" s="249">
        <v>33499.15</v>
      </c>
      <c r="F188" s="95">
        <f t="shared" si="1"/>
        <v>58.831334188019177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7181.25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12017854</v>
      </c>
      <c r="E237" s="106">
        <f t="shared" si="41"/>
        <v>11342979.640000001</v>
      </c>
      <c r="F237" s="95">
        <f t="shared" si="1"/>
        <v>94.384402073781231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11613830</v>
      </c>
      <c r="E238" s="106">
        <f t="shared" si="42"/>
        <v>11287104.5</v>
      </c>
      <c r="F238" s="95">
        <f t="shared" si="1"/>
        <v>97.186754929252444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11613830</v>
      </c>
      <c r="E239" s="106">
        <f t="shared" si="43"/>
        <v>11287104.5</v>
      </c>
      <c r="F239" s="95">
        <f t="shared" si="1"/>
        <v>97.186754929252444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11613830</v>
      </c>
      <c r="E240" s="249">
        <v>11287104.5</v>
      </c>
      <c r="F240" s="95">
        <f t="shared" si="1"/>
        <v>97.186754929252444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362468</v>
      </c>
      <c r="E245" s="106">
        <f t="shared" si="45"/>
        <v>8791.25</v>
      </c>
      <c r="F245" s="95">
        <f t="shared" si="1"/>
        <v>2.4253865168787314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1011600</v>
      </c>
      <c r="E246" s="106">
        <f t="shared" si="46"/>
        <v>761552.47</v>
      </c>
      <c r="F246" s="95">
        <f t="shared" si="1"/>
        <v>75.281976077500985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1011600</v>
      </c>
      <c r="E247" s="249">
        <v>761552.47</v>
      </c>
      <c r="F247" s="95">
        <f t="shared" si="1"/>
        <v>75.281976077500985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649132</v>
      </c>
      <c r="E250" s="106">
        <f t="shared" si="47"/>
        <v>752761.22</v>
      </c>
      <c r="F250" s="95">
        <f t="shared" si="1"/>
        <v>115.96427537080285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649132</v>
      </c>
      <c r="E252" s="249">
        <v>752761.22</v>
      </c>
      <c r="F252" s="95">
        <f t="shared" si="1"/>
        <v>115.96427537080285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41556</v>
      </c>
      <c r="E255" s="249">
        <v>47083.89</v>
      </c>
      <c r="F255" s="95">
        <f t="shared" si="1"/>
        <v>113.30226682067573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459454</v>
      </c>
      <c r="E259" s="106">
        <f t="shared" si="49"/>
        <v>335144.61</v>
      </c>
      <c r="F259" s="95">
        <f t="shared" si="1"/>
        <v>72.944105394664092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459454</v>
      </c>
      <c r="E260" s="250">
        <v>335144.61</v>
      </c>
      <c r="F260" s="99">
        <f t="shared" si="1"/>
        <v>72.944105394664092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31399</v>
      </c>
      <c r="E264" s="249">
        <v>4563.8900000000003</v>
      </c>
      <c r="F264" s="95">
        <f t="shared" si="50"/>
        <v>14.535144431351318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10152</v>
      </c>
      <c r="E265" s="249">
        <v>42515</v>
      </c>
      <c r="F265" s="95">
        <f t="shared" si="50"/>
        <v>418.78447596532703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58198</v>
      </c>
      <c r="E268" s="249">
        <v>34756.6</v>
      </c>
      <c r="F268" s="95">
        <f t="shared" si="50"/>
        <v>59.721296264476443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v>196.61</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660680</v>
      </c>
      <c r="E288" s="249">
        <v>715961.65</v>
      </c>
      <c r="F288" s="95">
        <f t="shared" si="50"/>
        <v>108.36738663195496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7181.25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56941</v>
      </c>
      <c r="E302" s="249">
        <v>33499.15</v>
      </c>
      <c r="F302" s="95">
        <f t="shared" si="50"/>
        <v>58.831334188019177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7256432</v>
      </c>
      <c r="E114" s="83">
        <f t="shared" si="22"/>
        <v>8878123.9199999999</v>
      </c>
      <c r="F114" s="65">
        <f t="shared" si="1"/>
        <v>122.34833758519339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6956195</v>
      </c>
      <c r="E115" s="83">
        <f t="shared" si="23"/>
        <v>8407964.6400000006</v>
      </c>
      <c r="F115" s="65">
        <f t="shared" si="1"/>
        <v>120.8701688207418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6956195</v>
      </c>
      <c r="E117" s="251">
        <v>8407964.6400000006</v>
      </c>
      <c r="F117" s="65">
        <f t="shared" si="1"/>
        <v>120.8701688207418</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300237</v>
      </c>
      <c r="E126" s="251">
        <v>470159.28</v>
      </c>
      <c r="F126" s="65">
        <f t="shared" si="1"/>
        <v>156.59604912119426</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7256432</v>
      </c>
      <c r="E141" s="108">
        <f t="shared" si="28"/>
        <v>8878123.9199999999</v>
      </c>
      <c r="F141" s="84">
        <f t="shared" si="1"/>
        <v>122.34833758519339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21437.5</v>
      </c>
      <c r="E5" s="109">
        <f t="shared" si="0"/>
        <v>57650.61</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57650.61</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57650.61</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v>57650.61</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21437.5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21437.5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21437.5</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5" sqref="D10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660680</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8603100.7400000002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8275521.96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6731044.5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1508790.68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16046.67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19640.11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327578.78000000003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8540637.8399999999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8220240.3099999996</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6664556.0099999998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1494872.62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17730.04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43081.64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320397.53000000003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723142.90000000037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723142.9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715961.65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7181.25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13684</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 os str</cp:lastModifiedBy>
  <cp:lastPrinted>2022-04-04T19:59:02Z</cp:lastPrinted>
  <dcterms:created xsi:type="dcterms:W3CDTF">2022-04-01T05:14:30Z</dcterms:created>
  <dcterms:modified xsi:type="dcterms:W3CDTF">2023-01-25T14:07:51Z</dcterms:modified>
</cp:coreProperties>
</file>