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8" l="1"/>
  <c r="B38" i="8"/>
  <c r="B37" i="8"/>
  <c r="B35" i="8"/>
  <c r="B34" i="8"/>
  <c r="B32" i="8"/>
  <c r="B30" i="8"/>
  <c r="E171" i="7" l="1"/>
  <c r="E221" i="7"/>
  <c r="G219" i="7"/>
  <c r="H219" i="7"/>
  <c r="I219" i="7"/>
  <c r="F221" i="7"/>
  <c r="G221" i="7"/>
  <c r="H221" i="7"/>
  <c r="I221" i="7"/>
  <c r="E16" i="7"/>
  <c r="E161" i="7"/>
  <c r="E159" i="7" s="1"/>
  <c r="E158" i="7" s="1"/>
  <c r="F118" i="7"/>
  <c r="G118" i="7"/>
  <c r="H118" i="7"/>
  <c r="I118" i="7"/>
  <c r="E118" i="7"/>
  <c r="E231" i="7"/>
  <c r="E110" i="7"/>
  <c r="E230" i="7"/>
  <c r="E229" i="7" s="1"/>
  <c r="E227" i="7" s="1"/>
  <c r="I230" i="7"/>
  <c r="I229" i="7" s="1"/>
  <c r="I227" i="7" s="1"/>
  <c r="H230" i="7"/>
  <c r="G230" i="7"/>
  <c r="G229" i="7" s="1"/>
  <c r="G227" i="7" s="1"/>
  <c r="F230" i="7"/>
  <c r="H229" i="7"/>
  <c r="H227" i="7" s="1"/>
  <c r="F229" i="7"/>
  <c r="F227" i="7" s="1"/>
  <c r="E59" i="7" l="1"/>
  <c r="E36" i="7"/>
  <c r="E242" i="7"/>
  <c r="E240" i="7" s="1"/>
  <c r="E239" i="7" s="1"/>
  <c r="E237" i="7" s="1"/>
  <c r="E211" i="7"/>
  <c r="E189" i="7"/>
  <c r="E184" i="7"/>
  <c r="E181" i="7" s="1"/>
  <c r="E180" i="7" s="1"/>
  <c r="E170" i="7"/>
  <c r="E169" i="7" s="1"/>
  <c r="E156" i="7" s="1"/>
  <c r="E125" i="7"/>
  <c r="E124" i="7" s="1"/>
  <c r="E122" i="7"/>
  <c r="E113" i="7"/>
  <c r="E109" i="7" s="1"/>
  <c r="E108" i="7" s="1"/>
  <c r="E106" i="7"/>
  <c r="E104" i="7" s="1"/>
  <c r="E103" i="7" s="1"/>
  <c r="E88" i="7"/>
  <c r="E86" i="7" s="1"/>
  <c r="E85" i="7" s="1"/>
  <c r="E83" i="7" s="1"/>
  <c r="E70" i="7"/>
  <c r="E67" i="7"/>
  <c r="E63" i="7"/>
  <c r="E40" i="7"/>
  <c r="E28" i="7"/>
  <c r="E27" i="7" s="1"/>
  <c r="E26" i="7" s="1"/>
  <c r="E10" i="7"/>
  <c r="E9" i="7" l="1"/>
  <c r="E8" i="7" s="1"/>
  <c r="E35" i="7"/>
  <c r="E34" i="7" s="1"/>
  <c r="E32" i="7" s="1"/>
  <c r="E58" i="7"/>
  <c r="E57" i="7" s="1"/>
  <c r="E187" i="7"/>
  <c r="E186" i="7" s="1"/>
  <c r="E116" i="7"/>
  <c r="E115" i="7" s="1"/>
  <c r="E101" i="7" s="1"/>
  <c r="E66" i="7"/>
  <c r="E65" i="7" s="1"/>
  <c r="E6" i="7"/>
  <c r="F40" i="7"/>
  <c r="F242" i="7"/>
  <c r="F240" i="7" s="1"/>
  <c r="F239" i="7" s="1"/>
  <c r="F237" i="7" s="1"/>
  <c r="F211" i="7"/>
  <c r="F189" i="7"/>
  <c r="F184" i="7"/>
  <c r="F181" i="7" s="1"/>
  <c r="F180" i="7" s="1"/>
  <c r="F171" i="7"/>
  <c r="F170" i="7" s="1"/>
  <c r="F169" i="7" s="1"/>
  <c r="F156" i="7" s="1"/>
  <c r="F152" i="7"/>
  <c r="F151" i="7" s="1"/>
  <c r="F150" i="7" s="1"/>
  <c r="F139" i="7" s="1"/>
  <c r="F122" i="7"/>
  <c r="F113" i="7"/>
  <c r="F109" i="7" s="1"/>
  <c r="F108" i="7" s="1"/>
  <c r="F106" i="7"/>
  <c r="F104" i="7" s="1"/>
  <c r="F103" i="7" s="1"/>
  <c r="F88" i="7"/>
  <c r="F86" i="7" s="1"/>
  <c r="F85" i="7" s="1"/>
  <c r="F83" i="7" s="1"/>
  <c r="F70" i="7"/>
  <c r="G70" i="7"/>
  <c r="F63" i="7"/>
  <c r="G63" i="7"/>
  <c r="F67" i="7"/>
  <c r="F59" i="7"/>
  <c r="F36" i="7"/>
  <c r="F28" i="7"/>
  <c r="F27" i="7" s="1"/>
  <c r="F26" i="7" s="1"/>
  <c r="F16" i="7"/>
  <c r="F10" i="7"/>
  <c r="E70" i="3"/>
  <c r="E68" i="3" s="1"/>
  <c r="E36" i="3"/>
  <c r="E66" i="3"/>
  <c r="E64" i="3"/>
  <c r="E42" i="3"/>
  <c r="E55" i="7" l="1"/>
  <c r="F66" i="7"/>
  <c r="F65" i="7" s="1"/>
  <c r="F58" i="7"/>
  <c r="F57" i="7" s="1"/>
  <c r="F55" i="7" s="1"/>
  <c r="F187" i="7"/>
  <c r="F186" i="7" s="1"/>
  <c r="F178" i="7" s="1"/>
  <c r="F116" i="7"/>
  <c r="F115" i="7" s="1"/>
  <c r="F101" i="7" s="1"/>
  <c r="F35" i="7"/>
  <c r="F34" i="7" s="1"/>
  <c r="F32" i="7" s="1"/>
  <c r="F9" i="7"/>
  <c r="F8" i="7" s="1"/>
  <c r="F6" i="7" s="1"/>
  <c r="E35" i="3"/>
  <c r="E34" i="3" s="1"/>
  <c r="E25" i="3"/>
  <c r="E21" i="3"/>
  <c r="E19" i="3"/>
  <c r="E17" i="3"/>
  <c r="E12" i="3"/>
  <c r="E11" i="3" l="1"/>
  <c r="E10" i="3" s="1"/>
  <c r="B17" i="5"/>
  <c r="F13" i="10"/>
  <c r="F12" i="10"/>
  <c r="F9" i="10"/>
  <c r="D70" i="3"/>
  <c r="D66" i="3"/>
  <c r="D64" i="3"/>
  <c r="D42" i="3"/>
  <c r="D36" i="3"/>
  <c r="F11" i="10" l="1"/>
  <c r="D35" i="3"/>
  <c r="D25" i="3"/>
  <c r="D21" i="3"/>
  <c r="D19" i="3"/>
  <c r="D17" i="3"/>
  <c r="D12" i="3"/>
  <c r="H211" i="7" l="1"/>
  <c r="I211" i="7"/>
  <c r="H189" i="7"/>
  <c r="I189" i="7"/>
  <c r="H184" i="7"/>
  <c r="I184" i="7"/>
  <c r="H171" i="7"/>
  <c r="I171" i="7"/>
  <c r="H152" i="7"/>
  <c r="I152" i="7"/>
  <c r="H122" i="7"/>
  <c r="I122" i="7"/>
  <c r="H113" i="7"/>
  <c r="I113" i="7"/>
  <c r="H106" i="7"/>
  <c r="I106" i="7"/>
  <c r="H67" i="7"/>
  <c r="I67" i="7"/>
  <c r="H59" i="7"/>
  <c r="I59" i="7"/>
  <c r="H36" i="7"/>
  <c r="I36" i="7"/>
  <c r="H40" i="7"/>
  <c r="I40" i="7"/>
  <c r="H28" i="7"/>
  <c r="I28" i="7"/>
  <c r="H16" i="7"/>
  <c r="I16" i="7"/>
  <c r="H10" i="7"/>
  <c r="I10" i="7"/>
  <c r="G211" i="7"/>
  <c r="G189" i="7"/>
  <c r="G171" i="7"/>
  <c r="G152" i="7"/>
  <c r="G28" i="7"/>
  <c r="G242" i="7"/>
  <c r="G106" i="7"/>
  <c r="G184" i="7"/>
  <c r="G88" i="7"/>
  <c r="G122" i="7"/>
  <c r="G113" i="7"/>
  <c r="G67" i="7"/>
  <c r="G59" i="7"/>
  <c r="G40" i="7"/>
  <c r="G36" i="7"/>
  <c r="G16" i="7"/>
  <c r="G10" i="7"/>
  <c r="G35" i="3" l="1"/>
  <c r="H35" i="3"/>
  <c r="G70" i="3"/>
  <c r="G68" i="3" s="1"/>
  <c r="H70" i="3"/>
  <c r="H68" i="3" s="1"/>
  <c r="F70" i="3"/>
  <c r="G66" i="3"/>
  <c r="H66" i="3"/>
  <c r="F66" i="3"/>
  <c r="G64" i="3"/>
  <c r="H64" i="3"/>
  <c r="F64" i="3"/>
  <c r="G42" i="3"/>
  <c r="H42" i="3"/>
  <c r="F42" i="3"/>
  <c r="G36" i="3"/>
  <c r="H36" i="3"/>
  <c r="F36" i="3"/>
  <c r="G25" i="3"/>
  <c r="H25" i="3"/>
  <c r="G21" i="3"/>
  <c r="H21" i="3"/>
  <c r="G19" i="3"/>
  <c r="H19" i="3"/>
  <c r="G17" i="3"/>
  <c r="H17" i="3"/>
  <c r="G12" i="3"/>
  <c r="G11" i="3" s="1"/>
  <c r="H12" i="3"/>
  <c r="F25" i="3"/>
  <c r="F21" i="3"/>
  <c r="F19" i="3"/>
  <c r="F17" i="3"/>
  <c r="F12" i="3"/>
  <c r="H11" i="3"/>
  <c r="D11" i="3"/>
  <c r="F35" i="3" l="1"/>
  <c r="F11" i="3"/>
  <c r="E219" i="7"/>
  <c r="E218" i="7" s="1"/>
  <c r="E178" i="7" s="1"/>
  <c r="E142" i="7"/>
  <c r="E141" i="7" s="1"/>
  <c r="G240" i="7"/>
  <c r="G239" i="7" s="1"/>
  <c r="G237" i="7" s="1"/>
  <c r="H240" i="7"/>
  <c r="H239" i="7" s="1"/>
  <c r="H237" i="7" s="1"/>
  <c r="I240" i="7"/>
  <c r="I239" i="7" s="1"/>
  <c r="I237" i="7" s="1"/>
  <c r="B16" i="5" l="1"/>
  <c r="D68" i="3"/>
  <c r="F68" i="3"/>
  <c r="F219" i="7" l="1"/>
  <c r="F218" i="7" s="1"/>
  <c r="H187" i="7"/>
  <c r="I187" i="7"/>
  <c r="I186" i="7" s="1"/>
  <c r="H186" i="7"/>
  <c r="H181" i="7"/>
  <c r="H180" i="7" s="1"/>
  <c r="I181" i="7"/>
  <c r="I180" i="7"/>
  <c r="G181" i="7"/>
  <c r="G180" i="7" s="1"/>
  <c r="G187" i="7"/>
  <c r="G186" i="7" s="1"/>
  <c r="H170" i="7"/>
  <c r="H169" i="7" s="1"/>
  <c r="H156" i="7" s="1"/>
  <c r="I170" i="7"/>
  <c r="I169" i="7" s="1"/>
  <c r="I156" i="7" s="1"/>
  <c r="G170" i="7"/>
  <c r="G169" i="7" s="1"/>
  <c r="G156" i="7" s="1"/>
  <c r="E151" i="7"/>
  <c r="E150" i="7" s="1"/>
  <c r="E139" i="7" s="1"/>
  <c r="H151" i="7"/>
  <c r="H150" i="7" s="1"/>
  <c r="H139" i="7" s="1"/>
  <c r="I151" i="7"/>
  <c r="I150" i="7" s="1"/>
  <c r="I139" i="7" s="1"/>
  <c r="G151" i="7"/>
  <c r="G150" i="7" s="1"/>
  <c r="G139" i="7" s="1"/>
  <c r="I125" i="7"/>
  <c r="I124" i="7" s="1"/>
  <c r="H125" i="7"/>
  <c r="G125" i="7"/>
  <c r="G124" i="7" s="1"/>
  <c r="F125" i="7"/>
  <c r="F124" i="7" s="1"/>
  <c r="H124" i="7"/>
  <c r="H116" i="7"/>
  <c r="H115" i="7" s="1"/>
  <c r="I116" i="7"/>
  <c r="I115" i="7" s="1"/>
  <c r="G116" i="7"/>
  <c r="G115" i="7" s="1"/>
  <c r="H109" i="7"/>
  <c r="H108" i="7" s="1"/>
  <c r="I109" i="7"/>
  <c r="I108" i="7" s="1"/>
  <c r="G109" i="7"/>
  <c r="G108" i="7" s="1"/>
  <c r="H104" i="7"/>
  <c r="H103" i="7" s="1"/>
  <c r="I104" i="7"/>
  <c r="I103" i="7" s="1"/>
  <c r="G104" i="7"/>
  <c r="G103" i="7" s="1"/>
  <c r="H86" i="7"/>
  <c r="H85" i="7" s="1"/>
  <c r="H83" i="7" s="1"/>
  <c r="I86" i="7"/>
  <c r="I85" i="7" s="1"/>
  <c r="I83" i="7" s="1"/>
  <c r="G86" i="7"/>
  <c r="G85" i="7" s="1"/>
  <c r="G83" i="7" s="1"/>
  <c r="H58" i="7"/>
  <c r="H57" i="7" s="1"/>
  <c r="I58" i="7"/>
  <c r="I57" i="7" s="1"/>
  <c r="G58" i="7"/>
  <c r="G57" i="7" s="1"/>
  <c r="H66" i="7"/>
  <c r="H65" i="7" s="1"/>
  <c r="I66" i="7"/>
  <c r="I65" i="7" s="1"/>
  <c r="G66" i="7"/>
  <c r="G65" i="7" s="1"/>
  <c r="H35" i="7"/>
  <c r="H34" i="7" s="1"/>
  <c r="H32" i="7" s="1"/>
  <c r="I35" i="7"/>
  <c r="I34" i="7" s="1"/>
  <c r="I32" i="7" s="1"/>
  <c r="G35" i="7"/>
  <c r="G34" i="7" s="1"/>
  <c r="G32" i="7" s="1"/>
  <c r="H27" i="7"/>
  <c r="H26" i="7" s="1"/>
  <c r="I27" i="7"/>
  <c r="I26" i="7" s="1"/>
  <c r="H9" i="7"/>
  <c r="H8" i="7" s="1"/>
  <c r="I9" i="7"/>
  <c r="I8" i="7" s="1"/>
  <c r="G27" i="7"/>
  <c r="G26" i="7" s="1"/>
  <c r="G9" i="7"/>
  <c r="G8" i="7" s="1"/>
  <c r="D16" i="5"/>
  <c r="D10" i="5" s="1"/>
  <c r="E16" i="5"/>
  <c r="E10" i="5" s="1"/>
  <c r="F16" i="5"/>
  <c r="F10" i="5"/>
  <c r="B10" i="5"/>
  <c r="C10" i="5"/>
  <c r="C16" i="5"/>
  <c r="B39" i="8"/>
  <c r="C39" i="8"/>
  <c r="B36" i="8"/>
  <c r="C36" i="8"/>
  <c r="B33" i="8"/>
  <c r="C33" i="8"/>
  <c r="B31" i="8"/>
  <c r="C31" i="8"/>
  <c r="B29" i="8"/>
  <c r="C29" i="8"/>
  <c r="I178" i="7" l="1"/>
  <c r="H178" i="7"/>
  <c r="C28" i="8"/>
  <c r="B28" i="8"/>
  <c r="G178" i="7"/>
  <c r="G101" i="7"/>
  <c r="I101" i="7"/>
  <c r="H101" i="7"/>
  <c r="G55" i="7"/>
  <c r="I55" i="7"/>
  <c r="H55" i="7"/>
  <c r="G6" i="7"/>
  <c r="H6" i="7"/>
  <c r="I6" i="7"/>
  <c r="E39" i="8"/>
  <c r="F39" i="8"/>
  <c r="E36" i="8"/>
  <c r="F36" i="8"/>
  <c r="E33" i="8"/>
  <c r="F33" i="8"/>
  <c r="E31" i="8"/>
  <c r="F31" i="8"/>
  <c r="E29" i="8"/>
  <c r="F29" i="8"/>
  <c r="F28" i="8"/>
  <c r="D39" i="8"/>
  <c r="D36" i="8"/>
  <c r="D33" i="8"/>
  <c r="D31" i="8"/>
  <c r="D29" i="8"/>
  <c r="B21" i="8"/>
  <c r="C21" i="8"/>
  <c r="B18" i="8"/>
  <c r="C18" i="8"/>
  <c r="B15" i="8"/>
  <c r="C15" i="8"/>
  <c r="B13" i="8"/>
  <c r="C13" i="8"/>
  <c r="B11" i="8"/>
  <c r="C11" i="8"/>
  <c r="E21" i="8"/>
  <c r="F21" i="8"/>
  <c r="E18" i="8"/>
  <c r="F18" i="8"/>
  <c r="E15" i="8"/>
  <c r="F15" i="8"/>
  <c r="E13" i="8"/>
  <c r="F13" i="8"/>
  <c r="E11" i="8"/>
  <c r="F11" i="8"/>
  <c r="D21" i="8"/>
  <c r="D18" i="8"/>
  <c r="D15" i="8"/>
  <c r="D13" i="8"/>
  <c r="D11" i="8"/>
  <c r="D34" i="3"/>
  <c r="G12" i="10"/>
  <c r="D10" i="3"/>
  <c r="G13" i="10"/>
  <c r="F8" i="10"/>
  <c r="G9" i="10"/>
  <c r="G8" i="10" s="1"/>
  <c r="I13" i="10"/>
  <c r="G34" i="3"/>
  <c r="H34" i="3"/>
  <c r="G10" i="3"/>
  <c r="H10" i="3"/>
  <c r="J13" i="10"/>
  <c r="J12" i="10"/>
  <c r="I10" i="10"/>
  <c r="J10" i="10"/>
  <c r="I9" i="10"/>
  <c r="J9" i="10"/>
  <c r="J8" i="10" s="1"/>
  <c r="F34" i="3"/>
  <c r="E28" i="8" l="1"/>
  <c r="I8" i="10"/>
  <c r="D28" i="8"/>
  <c r="D10" i="8"/>
  <c r="C10" i="8"/>
  <c r="B10" i="8"/>
  <c r="G11" i="10"/>
  <c r="G14" i="10" s="1"/>
  <c r="F14" i="10"/>
  <c r="E10" i="8"/>
  <c r="F10" i="8"/>
  <c r="J11" i="10"/>
  <c r="I12" i="10"/>
  <c r="I11" i="10" s="1"/>
  <c r="J14" i="10"/>
  <c r="H13" i="10"/>
  <c r="H12" i="10"/>
  <c r="H10" i="10"/>
  <c r="F10" i="3"/>
  <c r="I14" i="10" l="1"/>
  <c r="H9" i="10"/>
  <c r="H8" i="10" s="1"/>
  <c r="F37" i="10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H14" i="10" l="1"/>
  <c r="H22" i="10" s="1"/>
  <c r="H28" i="10" s="1"/>
  <c r="H29" i="10" s="1"/>
  <c r="I22" i="10"/>
  <c r="I28" i="10" s="1"/>
  <c r="I29" i="10" s="1"/>
  <c r="J22" i="10"/>
  <c r="J28" i="10" s="1"/>
  <c r="J29" i="10" s="1"/>
  <c r="G29" i="10"/>
  <c r="F22" i="10"/>
  <c r="F28" i="10" s="1"/>
  <c r="F29" i="10" s="1"/>
  <c r="G22" i="10"/>
</calcChain>
</file>

<file path=xl/sharedStrings.xml><?xml version="1.0" encoding="utf-8"?>
<sst xmlns="http://schemas.openxmlformats.org/spreadsheetml/2006/main" count="583" uniqueCount="168">
  <si>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</si>
  <si>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</si>
  <si>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</si>
  <si>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</si>
  <si>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</si>
  <si>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</si>
  <si>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</si>
  <si>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</si>
  <si>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</si>
  <si>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</si>
  <si>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</si>
  <si>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</si>
  <si>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</si>
  <si>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</si>
  <si>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</si>
  <si>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</si>
  <si>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</si>
  <si>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</si>
  <si>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</si>
  <si>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</si>
  <si>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</si>
  <si>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</si>
  <si>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</si>
  <si>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</si>
  <si>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</si>
  <si>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</si>
  <si>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</si>
  <si>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</si>
  <si>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</si>
  <si>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</si>
  <si>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</si>
  <si>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</si>
  <si>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</si>
  <si>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</si>
  <si>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</si>
  <si>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</si>
  <si>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</si>
  <si>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</si>
  <si>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</si>
  <si>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</si>
  <si>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</si>
  <si>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</si>
  <si>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</si>
  <si>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</si>
  <si>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</si>
  <si>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</si>
  <si>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</si>
  <si>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</si>
  <si>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</si>
  <si>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</si>
  <si>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</si>
  <si>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</si>
  <si>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</si>
  <si>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</si>
  <si>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</si>
  <si>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</si>
  <si>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</si>
  <si>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</si>
  <si>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</si>
  <si>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</si>
  <si>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</si>
  <si>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</si>
  <si>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</si>
  <si>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</si>
  <si>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</si>
  <si>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</si>
  <si>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</si>
  <si>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</si>
  <si>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</si>
  <si>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</si>
  <si>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</si>
  <si>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</si>
  <si>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</si>
  <si>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</si>
  <si>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</si>
  <si>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</si>
  <si>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</si>
  <si>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</si>
  <si>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</si>
  <si>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</si>
  <si>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</si>
  <si>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</si>
  <si>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po posebnim propisima</t>
  </si>
  <si>
    <t>Prihodi od prodaje proizvoda i robe te pruženih usluga</t>
  </si>
  <si>
    <t>Financijski rashodi</t>
  </si>
  <si>
    <t>Naknade građanima i kućanstvima</t>
  </si>
  <si>
    <t>31 Vlastiti prihodi</t>
  </si>
  <si>
    <t>44 Decentralizirana sredstva</t>
  </si>
  <si>
    <t xml:space="preserve">   51 Pomoći EU</t>
  </si>
  <si>
    <t>61 Donacije</t>
  </si>
  <si>
    <t>6 Donacije</t>
  </si>
  <si>
    <t>09 Obrazovanje</t>
  </si>
  <si>
    <t>091 Predškolsko i osnovno obrazovanje</t>
  </si>
  <si>
    <t>NAZIV PROGRAMA - MZO - PLAĆE I OSTALI RASHODI</t>
  </si>
  <si>
    <t>PROGRAM 1001A100101</t>
  </si>
  <si>
    <t>Izvor financiranja 052</t>
  </si>
  <si>
    <t>NAZIV PROGRAMA - PRODUŽENI BORAVAK</t>
  </si>
  <si>
    <t>Izvor financiranja 043</t>
  </si>
  <si>
    <t>PROGRAM 1001T100117</t>
  </si>
  <si>
    <t>NAZIV PROGRAMA - ASISTENTI "ŠKOLE JEDNAKIH MOGUĆNOSTI"</t>
  </si>
  <si>
    <t>Izvor financiranja 051</t>
  </si>
  <si>
    <t>Izvor financiranja 011</t>
  </si>
  <si>
    <t>NAZIV PROGRAMA - PROJEKTI ERASMUS</t>
  </si>
  <si>
    <t>PROGRAM 1013A101301</t>
  </si>
  <si>
    <t>NAZIV PROGRAMA - POSEBNI PROPISI</t>
  </si>
  <si>
    <t>Izvor financiranja 031</t>
  </si>
  <si>
    <t>NAZIV PROGRAMA - NAJAM DVORANE</t>
  </si>
  <si>
    <t>NAZIV PROGRAMA - DONACIJE</t>
  </si>
  <si>
    <t>Izvor financiranja 061</t>
  </si>
  <si>
    <t>NAZIV PROGRAMA - DECENTRALIZIRANA SREDSTVA</t>
  </si>
  <si>
    <t>Izvor financiranja 044</t>
  </si>
  <si>
    <t>Rashodi za nabavu neproizvedene dugotrajne imovine</t>
  </si>
  <si>
    <t>PROGRAM 1001T100102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</si>
  <si>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</si>
  <si>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</si>
  <si>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</si>
  <si>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</si>
  <si>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</si>
  <si>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</si>
  <si>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</si>
  <si>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</si>
  <si>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Pomoći proračunskim korisnicima iz proračuna koji im nije nadležan</t>
  </si>
  <si>
    <t>Kapitalne pomoći proračunskim korisnicima</t>
  </si>
  <si>
    <t>Tekuće pomoći iz državnog proračuna temeljem prijenosa EU sredstava</t>
  </si>
  <si>
    <t>Kapitalne pomoći iz državnog proračuna temeljem prijenosa EU sredstava</t>
  </si>
  <si>
    <t>Prihodi od upravnih i administrativnih pristojbi,pristojbi po posebnim propisima i naknada</t>
  </si>
  <si>
    <t>Prihodi od prodaje proizvoda i robe te pruženih uslugai prihodi od donacija</t>
  </si>
  <si>
    <t>Kapitalne donacije</t>
  </si>
  <si>
    <t>Prihodi iz nadležnog proračuna za financiranje rashoda poslovanja</t>
  </si>
  <si>
    <t>Plaće za redovan rad</t>
  </si>
  <si>
    <t>Ostali rashodi za zaposlene</t>
  </si>
  <si>
    <t>Plaće za prekovremeni rad</t>
  </si>
  <si>
    <t>Plaće za posebne uvjete</t>
  </si>
  <si>
    <t>Doprinosi za zdravstveno osiguranje</t>
  </si>
  <si>
    <t>Službena putovanja</t>
  </si>
  <si>
    <t>Naknade za prijevoz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</si>
  <si>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</si>
  <si>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</si>
  <si>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</si>
  <si>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</si>
  <si>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</si>
  <si>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dijejovi za tekuće i investicijsko održavanje</t>
  </si>
  <si>
    <t>Službena radna i zaštitna obuća</t>
  </si>
  <si>
    <t>Usluge telefona pošte i prijevoza</t>
  </si>
  <si>
    <t>Usluge tekućeg i investicijskog održavanja</t>
  </si>
  <si>
    <t>Usluge promidžbe i informiranja</t>
  </si>
  <si>
    <t>Komunalne usluge</t>
  </si>
  <si>
    <t>Zdravstvene usluge</t>
  </si>
  <si>
    <t>Intelektualne usluge</t>
  </si>
  <si>
    <t>Računalne usluge</t>
  </si>
  <si>
    <t>Ostale usluge</t>
  </si>
  <si>
    <t>Članarine</t>
  </si>
  <si>
    <t>Pristojbe i naknade</t>
  </si>
  <si>
    <t>Ostali nespomenuti rashodi poslovanja</t>
  </si>
  <si>
    <t>Bankarske usluge</t>
  </si>
  <si>
    <t>Poslovni objekti</t>
  </si>
  <si>
    <t>Uredska oprema</t>
  </si>
  <si>
    <t>Oprema</t>
  </si>
  <si>
    <t>OSNOVNA ŠKOLA STRAHONINEC</t>
  </si>
  <si>
    <t>Knjige</t>
  </si>
  <si>
    <t>Sitni inventar</t>
  </si>
  <si>
    <t>NAZIV PROGRAMA - ENERGETSKA OBNOVA ŠKOLE</t>
  </si>
  <si>
    <t>Tekuće donacije</t>
  </si>
  <si>
    <t>Sportska i glazbena oprema</t>
  </si>
  <si>
    <t>PROGRAM 1013</t>
  </si>
  <si>
    <t>NAZIV PROGRAMA - TEHNIČKA PODRŠKA E-ŠKOLE</t>
  </si>
  <si>
    <t>Aktivnost A1013A1001330</t>
  </si>
  <si>
    <t>Rashodi za sitni inventar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</si>
</sst>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" fillId="0" borderId="3" xfId="0" applyNumberFormat="1" applyFont="1" applyBorder="1"/>
    <xf numFmtId="3" fontId="0" fillId="0" borderId="3" xfId="0" applyNumberFormat="1" applyBorder="1"/>
    <xf numFmtId="0" fontId="1" fillId="0" borderId="3" xfId="0" applyFont="1" applyBorder="1"/>
    <xf numFmtId="0" fontId="21" fillId="0" borderId="3" xfId="0" applyFon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0" fontId="12" fillId="0" borderId="3" xfId="0" applyFont="1" applyBorder="1"/>
    <xf numFmtId="0" fontId="22" fillId="0" borderId="3" xfId="0" applyFont="1" applyBorder="1"/>
    <xf numFmtId="0" fontId="12" fillId="0" borderId="0" xfId="0" applyFont="1"/>
    <xf numFmtId="0" fontId="22" fillId="0" borderId="3" xfId="0" applyFont="1" applyBorder="1" applyAlignment="1">
      <alignment horizontal="left"/>
    </xf>
    <xf numFmtId="3" fontId="22" fillId="0" borderId="3" xfId="0" applyNumberFormat="1" applyFont="1" applyBorder="1"/>
    <xf numFmtId="0" fontId="1" fillId="0" borderId="0" xfId="0" applyFon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" fontId="22" fillId="0" borderId="3" xfId="0" applyNumberFormat="1" applyFont="1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3" sqref="A3:J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4"/>
      <c r="J4" s="4"/>
    </row>
    <row r="5" spans="1:10" ht="15.75" x14ac:dyDescent="0.25">
      <c r="A5" s="128" t="s">
        <v>37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37" t="s">
        <v>45</v>
      </c>
    </row>
    <row r="7" spans="1:10" ht="25.5" x14ac:dyDescent="0.25">
      <c r="A7" s="30"/>
      <c r="B7" s="31"/>
      <c r="C7" s="31"/>
      <c r="D7" s="32"/>
      <c r="E7" s="33"/>
      <c r="F7" s="89" t="s">
        <v>114</v>
      </c>
      <c r="G7" s="89" t="s">
        <v>115</v>
      </c>
      <c r="H7" s="89" t="s">
        <v>116</v>
      </c>
      <c r="I7" s="89" t="s">
        <v>52</v>
      </c>
      <c r="J7" s="89" t="s">
        <v>117</v>
      </c>
    </row>
    <row r="8" spans="1:10" x14ac:dyDescent="0.25">
      <c r="A8" s="131" t="s">
        <v>0</v>
      </c>
      <c r="B8" s="132"/>
      <c r="C8" s="132"/>
      <c r="D8" s="132"/>
      <c r="E8" s="133"/>
      <c r="F8" s="34">
        <f t="shared" ref="F8:J8" si="0">F9+F10</f>
        <v>1337322.7799999998</v>
      </c>
      <c r="G8" s="34">
        <f t="shared" si="0"/>
        <v>1358325</v>
      </c>
      <c r="H8" s="34">
        <f t="shared" si="0"/>
        <v>2650885.2999999998</v>
      </c>
      <c r="I8" s="34">
        <f t="shared" si="0"/>
        <v>1709141</v>
      </c>
      <c r="J8" s="34">
        <f t="shared" si="0"/>
        <v>1709141</v>
      </c>
    </row>
    <row r="9" spans="1:10" x14ac:dyDescent="0.25">
      <c r="A9" s="134" t="s">
        <v>46</v>
      </c>
      <c r="B9" s="135"/>
      <c r="C9" s="135"/>
      <c r="D9" s="135"/>
      <c r="E9" s="126"/>
      <c r="F9" s="35">
        <f>' Račun prihoda i rashoda'!D11</f>
        <v>1337322.7799999998</v>
      </c>
      <c r="G9" s="35">
        <f>' Račun prihoda i rashoda'!E11</f>
        <v>1358325</v>
      </c>
      <c r="H9" s="35">
        <f>' Račun prihoda i rashoda'!F11</f>
        <v>2650885.2999999998</v>
      </c>
      <c r="I9" s="35">
        <f>' Račun prihoda i rashoda'!G11</f>
        <v>1709141</v>
      </c>
      <c r="J9" s="35">
        <f>' Račun prihoda i rashoda'!H11</f>
        <v>1709141</v>
      </c>
    </row>
    <row r="10" spans="1:10" x14ac:dyDescent="0.25">
      <c r="A10" s="136" t="s">
        <v>47</v>
      </c>
      <c r="B10" s="126"/>
      <c r="C10" s="126"/>
      <c r="D10" s="126"/>
      <c r="E10" s="126"/>
      <c r="F10" s="35"/>
      <c r="G10" s="35"/>
      <c r="H10" s="35">
        <f>' Račun prihoda i rashoda'!F27</f>
        <v>0</v>
      </c>
      <c r="I10" s="35">
        <f>' Račun prihoda i rashoda'!G27</f>
        <v>0</v>
      </c>
      <c r="J10" s="35">
        <f>' Račun prihoda i rashoda'!H27</f>
        <v>0</v>
      </c>
    </row>
    <row r="11" spans="1:10" x14ac:dyDescent="0.25">
      <c r="A11" s="38" t="s">
        <v>1</v>
      </c>
      <c r="B11" s="47"/>
      <c r="C11" s="47"/>
      <c r="D11" s="47"/>
      <c r="E11" s="47"/>
      <c r="F11" s="34">
        <f t="shared" ref="F11:J11" si="1">F12+F13</f>
        <v>1329472.02</v>
      </c>
      <c r="G11" s="34">
        <f t="shared" si="1"/>
        <v>1366325</v>
      </c>
      <c r="H11" s="34">
        <f t="shared" si="1"/>
        <v>2655885.2999999998</v>
      </c>
      <c r="I11" s="34">
        <f t="shared" si="1"/>
        <v>1709141</v>
      </c>
      <c r="J11" s="34">
        <f t="shared" si="1"/>
        <v>1709141</v>
      </c>
    </row>
    <row r="12" spans="1:10" x14ac:dyDescent="0.25">
      <c r="A12" s="137" t="s">
        <v>48</v>
      </c>
      <c r="B12" s="135"/>
      <c r="C12" s="135"/>
      <c r="D12" s="135"/>
      <c r="E12" s="135"/>
      <c r="F12" s="35">
        <f>' Račun prihoda i rashoda'!D35</f>
        <v>1290338.5</v>
      </c>
      <c r="G12" s="35">
        <f>' Račun prihoda i rashoda'!E35</f>
        <v>1319025</v>
      </c>
      <c r="H12" s="35">
        <f>' Račun prihoda i rashoda'!F35</f>
        <v>1660841</v>
      </c>
      <c r="I12" s="35">
        <f>' Račun prihoda i rashoda'!G35</f>
        <v>1655841</v>
      </c>
      <c r="J12" s="35">
        <f>' Račun prihoda i rashoda'!H35</f>
        <v>1655841</v>
      </c>
    </row>
    <row r="13" spans="1:10" x14ac:dyDescent="0.25">
      <c r="A13" s="125" t="s">
        <v>49</v>
      </c>
      <c r="B13" s="126"/>
      <c r="C13" s="126"/>
      <c r="D13" s="126"/>
      <c r="E13" s="126"/>
      <c r="F13" s="49">
        <f>' Račun prihoda i rashoda'!D68</f>
        <v>39133.519999999997</v>
      </c>
      <c r="G13" s="49">
        <f>' Račun prihoda i rashoda'!E68</f>
        <v>47300</v>
      </c>
      <c r="H13" s="49">
        <f>' Račun prihoda i rashoda'!F68</f>
        <v>995044.3</v>
      </c>
      <c r="I13" s="49">
        <f>' Račun prihoda i rashoda'!G68</f>
        <v>53300</v>
      </c>
      <c r="J13" s="49">
        <f>' Račun prihoda i rashoda'!H68</f>
        <v>53300</v>
      </c>
    </row>
    <row r="14" spans="1:10" x14ac:dyDescent="0.25">
      <c r="A14" s="138" t="s">
        <v>73</v>
      </c>
      <c r="B14" s="132"/>
      <c r="C14" s="132"/>
      <c r="D14" s="132"/>
      <c r="E14" s="132"/>
      <c r="F14" s="34">
        <f t="shared" ref="F14:J14" si="2">F8-F11</f>
        <v>7850.7599999997765</v>
      </c>
      <c r="G14" s="34">
        <f t="shared" si="2"/>
        <v>-8000</v>
      </c>
      <c r="H14" s="34">
        <f t="shared" si="2"/>
        <v>-5000</v>
      </c>
      <c r="I14" s="34">
        <f t="shared" si="2"/>
        <v>0</v>
      </c>
      <c r="J14" s="34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28" t="s">
        <v>38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30"/>
      <c r="B18" s="31"/>
      <c r="C18" s="31"/>
      <c r="D18" s="32"/>
      <c r="E18" s="33"/>
      <c r="F18" s="89" t="s">
        <v>114</v>
      </c>
      <c r="G18" s="89" t="s">
        <v>115</v>
      </c>
      <c r="H18" s="89" t="s">
        <v>116</v>
      </c>
      <c r="I18" s="89" t="s">
        <v>52</v>
      </c>
      <c r="J18" s="89" t="s">
        <v>117</v>
      </c>
    </row>
    <row r="19" spans="1:10" x14ac:dyDescent="0.25">
      <c r="A19" s="125" t="s">
        <v>50</v>
      </c>
      <c r="B19" s="126"/>
      <c r="C19" s="126"/>
      <c r="D19" s="126"/>
      <c r="E19" s="126"/>
      <c r="F19" s="49"/>
      <c r="G19" s="49"/>
      <c r="H19" s="49"/>
      <c r="I19" s="49"/>
      <c r="J19" s="48"/>
    </row>
    <row r="20" spans="1:10" x14ac:dyDescent="0.25">
      <c r="A20" s="125" t="s">
        <v>51</v>
      </c>
      <c r="B20" s="126"/>
      <c r="C20" s="126"/>
      <c r="D20" s="126"/>
      <c r="E20" s="126"/>
      <c r="F20" s="49"/>
      <c r="G20" s="49"/>
      <c r="H20" s="49"/>
      <c r="I20" s="49"/>
      <c r="J20" s="48"/>
    </row>
    <row r="21" spans="1:10" x14ac:dyDescent="0.25">
      <c r="A21" s="138" t="s">
        <v>2</v>
      </c>
      <c r="B21" s="132"/>
      <c r="C21" s="132"/>
      <c r="D21" s="132"/>
      <c r="E21" s="132"/>
      <c r="F21" s="34">
        <f>F19-F20</f>
        <v>0</v>
      </c>
      <c r="G21" s="34">
        <f t="shared" ref="G21:J21" si="3">G19-G20</f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</row>
    <row r="22" spans="1:10" x14ac:dyDescent="0.25">
      <c r="A22" s="138" t="s">
        <v>74</v>
      </c>
      <c r="B22" s="132"/>
      <c r="C22" s="132"/>
      <c r="D22" s="132"/>
      <c r="E22" s="132"/>
      <c r="F22" s="34">
        <f>F14+F21</f>
        <v>7850.7599999997765</v>
      </c>
      <c r="G22" s="34">
        <f t="shared" ref="G22:J22" si="4">G14+G21</f>
        <v>-8000</v>
      </c>
      <c r="H22" s="34">
        <f t="shared" si="4"/>
        <v>-5000</v>
      </c>
      <c r="I22" s="34">
        <f t="shared" si="4"/>
        <v>0</v>
      </c>
      <c r="J22" s="34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28" t="s">
        <v>75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5.75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5.5" x14ac:dyDescent="0.25">
      <c r="A26" s="30"/>
      <c r="B26" s="31"/>
      <c r="C26" s="31"/>
      <c r="D26" s="32"/>
      <c r="E26" s="33"/>
      <c r="F26" s="89" t="s">
        <v>114</v>
      </c>
      <c r="G26" s="89" t="s">
        <v>115</v>
      </c>
      <c r="H26" s="89" t="s">
        <v>116</v>
      </c>
      <c r="I26" s="89" t="s">
        <v>52</v>
      </c>
      <c r="J26" s="89" t="s">
        <v>117</v>
      </c>
    </row>
    <row r="27" spans="1:10" ht="15" customHeight="1" x14ac:dyDescent="0.25">
      <c r="A27" s="141" t="s">
        <v>76</v>
      </c>
      <c r="B27" s="142"/>
      <c r="C27" s="142"/>
      <c r="D27" s="142"/>
      <c r="E27" s="143"/>
      <c r="F27" s="50">
        <v>0</v>
      </c>
      <c r="G27" s="50">
        <v>8000</v>
      </c>
      <c r="H27" s="50"/>
      <c r="I27" s="50">
        <v>0</v>
      </c>
      <c r="J27" s="51">
        <v>0</v>
      </c>
    </row>
    <row r="28" spans="1:10" ht="15" customHeight="1" x14ac:dyDescent="0.25">
      <c r="A28" s="138" t="s">
        <v>77</v>
      </c>
      <c r="B28" s="132"/>
      <c r="C28" s="132"/>
      <c r="D28" s="132"/>
      <c r="E28" s="132"/>
      <c r="F28" s="52">
        <f>F22+F27</f>
        <v>7850.7599999997765</v>
      </c>
      <c r="G28" s="52">
        <v>8000</v>
      </c>
      <c r="H28" s="52">
        <f t="shared" ref="H28:J28" si="5">H22+H27</f>
        <v>-5000</v>
      </c>
      <c r="I28" s="52">
        <f t="shared" si="5"/>
        <v>0</v>
      </c>
      <c r="J28" s="53">
        <f t="shared" si="5"/>
        <v>0</v>
      </c>
    </row>
    <row r="29" spans="1:10" ht="45" customHeight="1" x14ac:dyDescent="0.25">
      <c r="A29" s="131" t="s">
        <v>78</v>
      </c>
      <c r="B29" s="144"/>
      <c r="C29" s="144"/>
      <c r="D29" s="144"/>
      <c r="E29" s="145"/>
      <c r="F29" s="52">
        <f>F14+F21+F27-F28</f>
        <v>0</v>
      </c>
      <c r="G29" s="52">
        <f t="shared" ref="G29:J29" si="6">G14+G21+G27-G28</f>
        <v>-8000</v>
      </c>
      <c r="H29" s="52">
        <f t="shared" si="6"/>
        <v>0</v>
      </c>
      <c r="I29" s="52">
        <f t="shared" si="6"/>
        <v>0</v>
      </c>
      <c r="J29" s="53">
        <f t="shared" si="6"/>
        <v>0</v>
      </c>
    </row>
    <row r="30" spans="1:10" ht="15.75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5.75" x14ac:dyDescent="0.25">
      <c r="A31" s="146" t="s">
        <v>72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8" x14ac:dyDescent="0.25">
      <c r="A32" s="56"/>
      <c r="B32" s="57"/>
      <c r="C32" s="57"/>
      <c r="D32" s="57"/>
      <c r="E32" s="57"/>
      <c r="F32" s="57"/>
      <c r="G32" s="57"/>
      <c r="H32" s="58"/>
      <c r="I32" s="58"/>
      <c r="J32" s="58"/>
    </row>
    <row r="33" spans="1:10" ht="25.5" x14ac:dyDescent="0.25">
      <c r="A33" s="59"/>
      <c r="B33" s="60"/>
      <c r="C33" s="60"/>
      <c r="D33" s="61"/>
      <c r="E33" s="62"/>
      <c r="F33" s="89" t="s">
        <v>114</v>
      </c>
      <c r="G33" s="89" t="s">
        <v>115</v>
      </c>
      <c r="H33" s="89" t="s">
        <v>116</v>
      </c>
      <c r="I33" s="89" t="s">
        <v>52</v>
      </c>
      <c r="J33" s="89" t="s">
        <v>117</v>
      </c>
    </row>
    <row r="34" spans="1:10" x14ac:dyDescent="0.25">
      <c r="A34" s="141" t="s">
        <v>76</v>
      </c>
      <c r="B34" s="142"/>
      <c r="C34" s="142"/>
      <c r="D34" s="142"/>
      <c r="E34" s="143"/>
      <c r="F34" s="50">
        <v>0</v>
      </c>
      <c r="G34" s="50"/>
      <c r="H34" s="50">
        <f>G37</f>
        <v>0</v>
      </c>
      <c r="I34" s="50">
        <f>H37</f>
        <v>0</v>
      </c>
      <c r="J34" s="51">
        <f>I37</f>
        <v>0</v>
      </c>
    </row>
    <row r="35" spans="1:10" ht="28.5" customHeight="1" x14ac:dyDescent="0.25">
      <c r="A35" s="141" t="s">
        <v>79</v>
      </c>
      <c r="B35" s="142"/>
      <c r="C35" s="142"/>
      <c r="D35" s="142"/>
      <c r="E35" s="143"/>
      <c r="F35" s="50">
        <v>0</v>
      </c>
      <c r="G35" s="50">
        <v>0</v>
      </c>
      <c r="H35" s="50">
        <v>0</v>
      </c>
      <c r="I35" s="50">
        <v>0</v>
      </c>
      <c r="J35" s="51">
        <v>0</v>
      </c>
    </row>
    <row r="36" spans="1:10" x14ac:dyDescent="0.25">
      <c r="A36" s="141" t="s">
        <v>80</v>
      </c>
      <c r="B36" s="147"/>
      <c r="C36" s="147"/>
      <c r="D36" s="147"/>
      <c r="E36" s="148"/>
      <c r="F36" s="50">
        <v>0</v>
      </c>
      <c r="G36" s="50">
        <v>0</v>
      </c>
      <c r="H36" s="50">
        <v>0</v>
      </c>
      <c r="I36" s="50">
        <v>0</v>
      </c>
      <c r="J36" s="51">
        <v>0</v>
      </c>
    </row>
    <row r="37" spans="1:10" ht="15" customHeight="1" x14ac:dyDescent="0.25">
      <c r="A37" s="138" t="s">
        <v>77</v>
      </c>
      <c r="B37" s="132"/>
      <c r="C37" s="132"/>
      <c r="D37" s="132"/>
      <c r="E37" s="132"/>
      <c r="F37" s="36">
        <f>F34-F35+F36</f>
        <v>0</v>
      </c>
      <c r="G37" s="36">
        <f t="shared" ref="G37:J37" si="7">G34-G35+G36</f>
        <v>0</v>
      </c>
      <c r="H37" s="36">
        <f t="shared" si="7"/>
        <v>0</v>
      </c>
      <c r="I37" s="36">
        <f t="shared" si="7"/>
        <v>0</v>
      </c>
      <c r="J37" s="63">
        <f t="shared" si="7"/>
        <v>0</v>
      </c>
    </row>
    <row r="38" spans="1:10" ht="17.25" customHeight="1" x14ac:dyDescent="0.25"/>
    <row r="39" spans="1:10" x14ac:dyDescent="0.25">
      <c r="A39" s="139"/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E76" sqref="E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3"/>
      <c r="B2" s="3"/>
      <c r="C2" s="3"/>
      <c r="D2" s="3"/>
      <c r="E2" s="150" t="s">
        <v>158</v>
      </c>
      <c r="F2" s="150"/>
      <c r="G2" s="3"/>
      <c r="H2" s="3"/>
    </row>
    <row r="3" spans="1:10" ht="15.75" customHeight="1" x14ac:dyDescent="0.25">
      <c r="A3" s="128" t="s">
        <v>23</v>
      </c>
      <c r="B3" s="128"/>
      <c r="C3" s="128"/>
      <c r="D3" s="128"/>
      <c r="E3" s="128"/>
      <c r="F3" s="128"/>
      <c r="G3" s="128"/>
      <c r="H3" s="128"/>
    </row>
    <row r="4" spans="1:10" ht="18" x14ac:dyDescent="0.25">
      <c r="A4" s="3"/>
      <c r="B4" s="3"/>
      <c r="C4" s="3"/>
      <c r="D4" s="3"/>
      <c r="E4" s="3"/>
      <c r="F4" s="3"/>
      <c r="G4" s="4"/>
      <c r="H4" s="4"/>
    </row>
    <row r="5" spans="1:10" ht="18" customHeight="1" x14ac:dyDescent="0.25">
      <c r="A5" s="128" t="s">
        <v>4</v>
      </c>
      <c r="B5" s="128"/>
      <c r="C5" s="128"/>
      <c r="D5" s="128"/>
      <c r="E5" s="128"/>
      <c r="F5" s="128"/>
      <c r="G5" s="128"/>
      <c r="H5" s="128"/>
    </row>
    <row r="6" spans="1:10" ht="18" x14ac:dyDescent="0.25">
      <c r="A6" s="3"/>
      <c r="B6" s="3"/>
      <c r="C6" s="3"/>
      <c r="D6" s="3"/>
      <c r="E6" s="3"/>
      <c r="F6" s="3"/>
      <c r="G6" s="4"/>
      <c r="H6" s="4"/>
    </row>
    <row r="7" spans="1:10" ht="15.75" customHeight="1" x14ac:dyDescent="0.25">
      <c r="A7" s="128" t="s">
        <v>53</v>
      </c>
      <c r="B7" s="128"/>
      <c r="C7" s="128"/>
      <c r="D7" s="128"/>
      <c r="E7" s="128"/>
      <c r="F7" s="128"/>
      <c r="G7" s="128"/>
      <c r="H7" s="128"/>
    </row>
    <row r="8" spans="1:10" ht="18" x14ac:dyDescent="0.25">
      <c r="A8" s="3"/>
      <c r="B8" s="3"/>
      <c r="C8" s="3"/>
      <c r="D8" s="3"/>
      <c r="E8" s="3"/>
      <c r="F8" s="3"/>
      <c r="G8" s="4"/>
      <c r="H8" s="4"/>
    </row>
    <row r="9" spans="1:10" ht="25.5" x14ac:dyDescent="0.25">
      <c r="A9" s="20" t="s">
        <v>5</v>
      </c>
      <c r="B9" s="19" t="s">
        <v>6</v>
      </c>
      <c r="C9" s="19" t="s">
        <v>3</v>
      </c>
      <c r="D9" s="90" t="s">
        <v>118</v>
      </c>
      <c r="E9" s="91" t="s">
        <v>115</v>
      </c>
      <c r="F9" s="91" t="s">
        <v>119</v>
      </c>
      <c r="G9" s="91" t="s">
        <v>44</v>
      </c>
      <c r="H9" s="91" t="s">
        <v>120</v>
      </c>
    </row>
    <row r="10" spans="1:10" x14ac:dyDescent="0.25">
      <c r="A10" s="41"/>
      <c r="B10" s="42"/>
      <c r="C10" s="40" t="s">
        <v>0</v>
      </c>
      <c r="D10" s="74">
        <f>D11+D27</f>
        <v>1337322.7799999998</v>
      </c>
      <c r="E10" s="74">
        <f>E11+E27</f>
        <v>1358325</v>
      </c>
      <c r="F10" s="74">
        <f>F11+F27</f>
        <v>2650885.2999999998</v>
      </c>
      <c r="G10" s="74">
        <f>G11+G27</f>
        <v>1709141</v>
      </c>
      <c r="H10" s="74">
        <f>H11+H27</f>
        <v>1709141</v>
      </c>
    </row>
    <row r="11" spans="1:10" ht="15.75" customHeight="1" x14ac:dyDescent="0.25">
      <c r="A11" s="10">
        <v>6</v>
      </c>
      <c r="B11" s="10"/>
      <c r="C11" s="10" t="s">
        <v>7</v>
      </c>
      <c r="D11" s="71">
        <f>D12+D17+D19+D21+D25</f>
        <v>1337322.7799999998</v>
      </c>
      <c r="E11" s="71">
        <f t="shared" ref="E11:H11" si="0">E12+E17+E19+E21+E25</f>
        <v>1358325</v>
      </c>
      <c r="F11" s="71">
        <f t="shared" si="0"/>
        <v>2650885.2999999998</v>
      </c>
      <c r="G11" s="71">
        <f t="shared" si="0"/>
        <v>1709141</v>
      </c>
      <c r="H11" s="71">
        <f t="shared" si="0"/>
        <v>1709141</v>
      </c>
    </row>
    <row r="12" spans="1:10" ht="38.25" x14ac:dyDescent="0.25">
      <c r="A12" s="10"/>
      <c r="B12" s="10">
        <v>63</v>
      </c>
      <c r="C12" s="10" t="s">
        <v>40</v>
      </c>
      <c r="D12" s="71">
        <f>SUM(D13:D16)</f>
        <v>1216733.54</v>
      </c>
      <c r="E12" s="71">
        <f>SUM(E13:E16)</f>
        <v>1245720</v>
      </c>
      <c r="F12" s="71">
        <f>SUM(F13:F16)</f>
        <v>2517144.2999999998</v>
      </c>
      <c r="G12" s="71">
        <f t="shared" ref="G12:H12" si="1">SUM(G13:G16)</f>
        <v>1575400</v>
      </c>
      <c r="H12" s="71">
        <f t="shared" si="1"/>
        <v>1575400</v>
      </c>
    </row>
    <row r="13" spans="1:10" ht="38.25" x14ac:dyDescent="0.25">
      <c r="A13" s="10"/>
      <c r="B13" s="15">
        <v>6361</v>
      </c>
      <c r="C13" s="15" t="s">
        <v>121</v>
      </c>
      <c r="D13" s="7">
        <v>1127239.98</v>
      </c>
      <c r="E13" s="8">
        <v>1188200</v>
      </c>
      <c r="F13" s="8">
        <v>1505700</v>
      </c>
      <c r="G13" s="8">
        <v>1505700</v>
      </c>
      <c r="H13" s="8">
        <v>1505700</v>
      </c>
    </row>
    <row r="14" spans="1:10" ht="25.5" x14ac:dyDescent="0.25">
      <c r="A14" s="10"/>
      <c r="B14" s="15">
        <v>6362</v>
      </c>
      <c r="C14" s="64" t="s">
        <v>122</v>
      </c>
      <c r="D14" s="7">
        <v>38732.25</v>
      </c>
      <c r="E14" s="8">
        <v>39700</v>
      </c>
      <c r="F14" s="8">
        <v>42700</v>
      </c>
      <c r="G14" s="8">
        <v>42700</v>
      </c>
      <c r="H14" s="8">
        <v>42700</v>
      </c>
    </row>
    <row r="15" spans="1:10" ht="38.25" x14ac:dyDescent="0.25">
      <c r="A15" s="10"/>
      <c r="B15" s="15">
        <v>6381</v>
      </c>
      <c r="C15" s="17" t="s">
        <v>123</v>
      </c>
      <c r="D15" s="7">
        <v>50761.31</v>
      </c>
      <c r="E15" s="8">
        <v>17820</v>
      </c>
      <c r="F15" s="8">
        <v>27000</v>
      </c>
      <c r="G15" s="8">
        <v>27000</v>
      </c>
      <c r="H15" s="8">
        <v>27000</v>
      </c>
    </row>
    <row r="16" spans="1:10" ht="45" customHeight="1" x14ac:dyDescent="0.25">
      <c r="A16" s="10"/>
      <c r="B16" s="15">
        <v>6382</v>
      </c>
      <c r="C16" s="15" t="s">
        <v>124</v>
      </c>
      <c r="D16" s="7"/>
      <c r="E16" s="8"/>
      <c r="F16" s="8">
        <v>941744.3</v>
      </c>
      <c r="G16" s="8"/>
      <c r="H16" s="8"/>
    </row>
    <row r="17" spans="1:8" x14ac:dyDescent="0.25">
      <c r="A17" s="10"/>
      <c r="B17" s="10">
        <v>64</v>
      </c>
      <c r="C17" s="10" t="s">
        <v>81</v>
      </c>
      <c r="D17" s="101">
        <f>D18</f>
        <v>8.9</v>
      </c>
      <c r="E17" s="71">
        <f>E18</f>
        <v>25</v>
      </c>
      <c r="F17" s="71">
        <f>F18</f>
        <v>25</v>
      </c>
      <c r="G17" s="71">
        <f t="shared" ref="G17:H17" si="2">G18</f>
        <v>25</v>
      </c>
      <c r="H17" s="71">
        <f t="shared" si="2"/>
        <v>25</v>
      </c>
    </row>
    <row r="18" spans="1:8" x14ac:dyDescent="0.25">
      <c r="A18" s="10"/>
      <c r="B18" s="15">
        <v>6413</v>
      </c>
      <c r="C18" s="11" t="s">
        <v>81</v>
      </c>
      <c r="D18" s="7">
        <v>8.9</v>
      </c>
      <c r="E18" s="8">
        <v>25</v>
      </c>
      <c r="F18" s="8">
        <v>25</v>
      </c>
      <c r="G18" s="8">
        <v>25</v>
      </c>
      <c r="H18" s="8">
        <v>25</v>
      </c>
    </row>
    <row r="19" spans="1:8" x14ac:dyDescent="0.25">
      <c r="A19" s="27"/>
      <c r="B19" s="27">
        <v>65</v>
      </c>
      <c r="C19" s="27" t="s">
        <v>82</v>
      </c>
      <c r="D19" s="101">
        <f>D20</f>
        <v>39720.94</v>
      </c>
      <c r="E19" s="71">
        <f>E20</f>
        <v>41800</v>
      </c>
      <c r="F19" s="71">
        <f>F20</f>
        <v>41800</v>
      </c>
      <c r="G19" s="71">
        <f t="shared" ref="G19:H19" si="3">G20</f>
        <v>41800</v>
      </c>
      <c r="H19" s="71">
        <f t="shared" si="3"/>
        <v>41800</v>
      </c>
    </row>
    <row r="20" spans="1:8" ht="63.75" x14ac:dyDescent="0.25">
      <c r="A20" s="11"/>
      <c r="B20" s="11">
        <v>6526</v>
      </c>
      <c r="C20" s="64" t="s">
        <v>125</v>
      </c>
      <c r="D20" s="7">
        <v>39720.94</v>
      </c>
      <c r="E20" s="8">
        <v>41800</v>
      </c>
      <c r="F20" s="8">
        <v>41800</v>
      </c>
      <c r="G20" s="8">
        <v>41800</v>
      </c>
      <c r="H20" s="8">
        <v>41800</v>
      </c>
    </row>
    <row r="21" spans="1:8" ht="38.25" x14ac:dyDescent="0.25">
      <c r="A21" s="27"/>
      <c r="B21" s="27">
        <v>66</v>
      </c>
      <c r="C21" s="100" t="s">
        <v>83</v>
      </c>
      <c r="D21" s="101">
        <f>D22+D23+D24</f>
        <v>17427.68</v>
      </c>
      <c r="E21" s="71">
        <f>E22+E24</f>
        <v>12600</v>
      </c>
      <c r="F21" s="71">
        <f>F22+F24</f>
        <v>15600</v>
      </c>
      <c r="G21" s="71">
        <f t="shared" ref="G21:H21" si="4">G22+G24</f>
        <v>15600</v>
      </c>
      <c r="H21" s="71">
        <f t="shared" si="4"/>
        <v>15600</v>
      </c>
    </row>
    <row r="22" spans="1:8" ht="38.25" x14ac:dyDescent="0.25">
      <c r="A22" s="11"/>
      <c r="B22" s="11">
        <v>6615</v>
      </c>
      <c r="C22" s="64" t="s">
        <v>126</v>
      </c>
      <c r="D22" s="7">
        <v>14563.68</v>
      </c>
      <c r="E22" s="8">
        <v>12000</v>
      </c>
      <c r="F22" s="8">
        <v>15000</v>
      </c>
      <c r="G22" s="8">
        <v>15000</v>
      </c>
      <c r="H22" s="8">
        <v>15000</v>
      </c>
    </row>
    <row r="23" spans="1:8" x14ac:dyDescent="0.25">
      <c r="A23" s="11"/>
      <c r="B23" s="11">
        <v>6631</v>
      </c>
      <c r="C23" s="64" t="s">
        <v>162</v>
      </c>
      <c r="D23" s="7">
        <v>2264</v>
      </c>
      <c r="E23" s="8"/>
      <c r="F23" s="8"/>
      <c r="G23" s="8"/>
      <c r="H23" s="8"/>
    </row>
    <row r="24" spans="1:8" x14ac:dyDescent="0.25">
      <c r="A24" s="11"/>
      <c r="B24" s="11">
        <v>6632</v>
      </c>
      <c r="C24" s="11" t="s">
        <v>127</v>
      </c>
      <c r="D24" s="7">
        <v>600</v>
      </c>
      <c r="E24" s="8">
        <v>600</v>
      </c>
      <c r="F24" s="8">
        <v>600</v>
      </c>
      <c r="G24" s="8">
        <v>600</v>
      </c>
      <c r="H24" s="8">
        <v>600</v>
      </c>
    </row>
    <row r="25" spans="1:8" ht="51" x14ac:dyDescent="0.25">
      <c r="A25" s="27"/>
      <c r="B25" s="27">
        <v>67</v>
      </c>
      <c r="C25" s="10" t="s">
        <v>41</v>
      </c>
      <c r="D25" s="101">
        <f>D26</f>
        <v>63431.72</v>
      </c>
      <c r="E25" s="71">
        <f>E26</f>
        <v>58180</v>
      </c>
      <c r="F25" s="71">
        <f>F26</f>
        <v>76316</v>
      </c>
      <c r="G25" s="71">
        <f t="shared" ref="G25:H25" si="5">G26</f>
        <v>76316</v>
      </c>
      <c r="H25" s="71">
        <f t="shared" si="5"/>
        <v>76316</v>
      </c>
    </row>
    <row r="26" spans="1:8" ht="38.25" x14ac:dyDescent="0.25">
      <c r="A26" s="11"/>
      <c r="B26" s="11">
        <v>6711</v>
      </c>
      <c r="C26" s="15" t="s">
        <v>128</v>
      </c>
      <c r="D26" s="7">
        <v>63431.72</v>
      </c>
      <c r="E26" s="8">
        <v>58180</v>
      </c>
      <c r="F26" s="8">
        <v>76316</v>
      </c>
      <c r="G26" s="8">
        <v>76316</v>
      </c>
      <c r="H26" s="8">
        <v>76316</v>
      </c>
    </row>
    <row r="27" spans="1:8" ht="25.5" x14ac:dyDescent="0.25">
      <c r="A27" s="13">
        <v>7</v>
      </c>
      <c r="B27" s="14"/>
      <c r="C27" s="25" t="s">
        <v>8</v>
      </c>
      <c r="D27" s="7"/>
      <c r="E27" s="8"/>
      <c r="F27" s="8"/>
      <c r="G27" s="8"/>
      <c r="H27" s="8"/>
    </row>
    <row r="28" spans="1:8" ht="38.25" x14ac:dyDescent="0.25">
      <c r="A28" s="15"/>
      <c r="B28" s="15">
        <v>72</v>
      </c>
      <c r="C28" s="26" t="s">
        <v>39</v>
      </c>
      <c r="D28" s="7"/>
      <c r="E28" s="8"/>
      <c r="F28" s="8"/>
      <c r="G28" s="8"/>
      <c r="H28" s="9"/>
    </row>
    <row r="31" spans="1:8" ht="15.75" x14ac:dyDescent="0.25">
      <c r="A31" s="128" t="s">
        <v>54</v>
      </c>
      <c r="B31" s="149"/>
      <c r="C31" s="149"/>
      <c r="D31" s="149"/>
      <c r="E31" s="149"/>
      <c r="F31" s="149"/>
      <c r="G31" s="149"/>
      <c r="H31" s="149"/>
    </row>
    <row r="32" spans="1:8" ht="18" x14ac:dyDescent="0.25">
      <c r="A32" s="3"/>
      <c r="B32" s="3"/>
      <c r="C32" s="3"/>
      <c r="D32" s="3"/>
      <c r="E32" s="3"/>
      <c r="F32" s="3"/>
      <c r="G32" s="4"/>
      <c r="H32" s="4"/>
    </row>
    <row r="33" spans="1:8" ht="25.5" x14ac:dyDescent="0.25">
      <c r="A33" s="20" t="s">
        <v>5</v>
      </c>
      <c r="B33" s="19" t="s">
        <v>6</v>
      </c>
      <c r="C33" s="19" t="s">
        <v>9</v>
      </c>
      <c r="D33" s="90" t="s">
        <v>118</v>
      </c>
      <c r="E33" s="91" t="s">
        <v>115</v>
      </c>
      <c r="F33" s="91" t="s">
        <v>119</v>
      </c>
      <c r="G33" s="91" t="s">
        <v>44</v>
      </c>
      <c r="H33" s="91" t="s">
        <v>120</v>
      </c>
    </row>
    <row r="34" spans="1:8" x14ac:dyDescent="0.25">
      <c r="A34" s="41"/>
      <c r="B34" s="42"/>
      <c r="C34" s="40" t="s">
        <v>1</v>
      </c>
      <c r="D34" s="74">
        <f t="shared" ref="D34" si="6">D35+D68</f>
        <v>1329472.02</v>
      </c>
      <c r="E34" s="74">
        <f>E35+E68</f>
        <v>1366325</v>
      </c>
      <c r="F34" s="74">
        <f>F35+F68</f>
        <v>2655885.2999999998</v>
      </c>
      <c r="G34" s="74">
        <f t="shared" ref="G34:H34" si="7">G35+G68</f>
        <v>1709141</v>
      </c>
      <c r="H34" s="74">
        <f t="shared" si="7"/>
        <v>1709141</v>
      </c>
    </row>
    <row r="35" spans="1:8" ht="15.75" customHeight="1" x14ac:dyDescent="0.25">
      <c r="A35" s="10">
        <v>3</v>
      </c>
      <c r="B35" s="10"/>
      <c r="C35" s="10" t="s">
        <v>10</v>
      </c>
      <c r="D35" s="71">
        <f>D36+D42+D64+D66</f>
        <v>1290338.5</v>
      </c>
      <c r="E35" s="71">
        <f>E36+E42+E64+E66</f>
        <v>1319025</v>
      </c>
      <c r="F35" s="71">
        <f>F36+F42+F64+F66</f>
        <v>1660841</v>
      </c>
      <c r="G35" s="71">
        <f t="shared" ref="G35:H35" si="8">G36+G42+G64+G66</f>
        <v>1655841</v>
      </c>
      <c r="H35" s="71">
        <f t="shared" si="8"/>
        <v>1655841</v>
      </c>
    </row>
    <row r="36" spans="1:8" ht="15.75" customHeight="1" x14ac:dyDescent="0.25">
      <c r="A36" s="10"/>
      <c r="B36" s="10">
        <v>31</v>
      </c>
      <c r="C36" s="10" t="s">
        <v>11</v>
      </c>
      <c r="D36" s="101">
        <f>SUM(D37:D41)</f>
        <v>1013597.37</v>
      </c>
      <c r="E36" s="71">
        <f>SUM(E37:E41)</f>
        <v>1077900</v>
      </c>
      <c r="F36" s="71">
        <f>SUM(F37:F41)</f>
        <v>1401900</v>
      </c>
      <c r="G36" s="71">
        <f t="shared" ref="G36:H36" si="9">SUM(G37:G41)</f>
        <v>1401900</v>
      </c>
      <c r="H36" s="71">
        <f t="shared" si="9"/>
        <v>1401900</v>
      </c>
    </row>
    <row r="37" spans="1:8" ht="15.75" customHeight="1" x14ac:dyDescent="0.25">
      <c r="A37" s="10"/>
      <c r="B37" s="15">
        <v>3111</v>
      </c>
      <c r="C37" s="15" t="s">
        <v>129</v>
      </c>
      <c r="D37" s="7">
        <v>810500.12</v>
      </c>
      <c r="E37" s="8">
        <v>832827</v>
      </c>
      <c r="F37" s="8">
        <v>1145535</v>
      </c>
      <c r="G37" s="8">
        <v>1145535</v>
      </c>
      <c r="H37" s="8">
        <v>1145535</v>
      </c>
    </row>
    <row r="38" spans="1:8" ht="15.75" customHeight="1" x14ac:dyDescent="0.25">
      <c r="A38" s="10"/>
      <c r="B38" s="15">
        <v>3113</v>
      </c>
      <c r="C38" s="15" t="s">
        <v>131</v>
      </c>
      <c r="D38" s="7">
        <v>16657.91</v>
      </c>
      <c r="E38" s="8">
        <v>17000</v>
      </c>
      <c r="F38" s="8">
        <v>22000</v>
      </c>
      <c r="G38" s="8">
        <v>22000</v>
      </c>
      <c r="H38" s="8">
        <v>22000</v>
      </c>
    </row>
    <row r="39" spans="1:8" ht="15.75" customHeight="1" x14ac:dyDescent="0.25">
      <c r="A39" s="10"/>
      <c r="B39" s="15">
        <v>3114</v>
      </c>
      <c r="C39" s="15" t="s">
        <v>132</v>
      </c>
      <c r="D39" s="7">
        <v>1780.84</v>
      </c>
      <c r="E39" s="8">
        <v>2500</v>
      </c>
      <c r="F39" s="8">
        <v>2500</v>
      </c>
      <c r="G39" s="8">
        <v>2500</v>
      </c>
      <c r="H39" s="8">
        <v>2500</v>
      </c>
    </row>
    <row r="40" spans="1:8" ht="15.75" customHeight="1" x14ac:dyDescent="0.25">
      <c r="A40" s="10"/>
      <c r="B40" s="15">
        <v>3121</v>
      </c>
      <c r="C40" s="64" t="s">
        <v>130</v>
      </c>
      <c r="D40" s="7">
        <v>47030.6</v>
      </c>
      <c r="E40" s="8">
        <v>57000</v>
      </c>
      <c r="F40" s="8">
        <v>48000</v>
      </c>
      <c r="G40" s="8">
        <v>48000</v>
      </c>
      <c r="H40" s="8">
        <v>48000</v>
      </c>
    </row>
    <row r="41" spans="1:8" ht="29.25" customHeight="1" x14ac:dyDescent="0.25">
      <c r="A41" s="10"/>
      <c r="B41" s="15">
        <v>3132</v>
      </c>
      <c r="C41" s="92" t="s">
        <v>133</v>
      </c>
      <c r="D41" s="7">
        <v>137627.9</v>
      </c>
      <c r="E41" s="8">
        <v>168573</v>
      </c>
      <c r="F41" s="8">
        <v>183865</v>
      </c>
      <c r="G41" s="8">
        <v>183865</v>
      </c>
      <c r="H41" s="8">
        <v>183865</v>
      </c>
    </row>
    <row r="42" spans="1:8" x14ac:dyDescent="0.25">
      <c r="A42" s="27"/>
      <c r="B42" s="27">
        <v>32</v>
      </c>
      <c r="C42" s="100" t="s">
        <v>26</v>
      </c>
      <c r="D42" s="101">
        <f>SUM(D43:D63)</f>
        <v>267876.38</v>
      </c>
      <c r="E42" s="71">
        <f>SUM(E43:E63)</f>
        <v>232100</v>
      </c>
      <c r="F42" s="71">
        <f>SUM(F43:F63)</f>
        <v>247916</v>
      </c>
      <c r="G42" s="71">
        <f t="shared" ref="G42:H42" si="10">SUM(G43:G63)</f>
        <v>242916</v>
      </c>
      <c r="H42" s="71">
        <f t="shared" si="10"/>
        <v>242916</v>
      </c>
    </row>
    <row r="43" spans="1:8" x14ac:dyDescent="0.25">
      <c r="A43" s="27"/>
      <c r="B43" s="11">
        <v>3211</v>
      </c>
      <c r="C43" s="64" t="s">
        <v>134</v>
      </c>
      <c r="D43" s="7">
        <v>8595.06</v>
      </c>
      <c r="E43" s="8">
        <v>1300</v>
      </c>
      <c r="F43" s="8">
        <v>3000</v>
      </c>
      <c r="G43" s="8">
        <v>3000</v>
      </c>
      <c r="H43" s="8">
        <v>3000</v>
      </c>
    </row>
    <row r="44" spans="1:8" x14ac:dyDescent="0.25">
      <c r="A44" s="27"/>
      <c r="B44" s="11">
        <v>3212</v>
      </c>
      <c r="C44" s="64" t="s">
        <v>135</v>
      </c>
      <c r="D44" s="7">
        <v>33386.660000000003</v>
      </c>
      <c r="E44" s="8">
        <v>37800</v>
      </c>
      <c r="F44" s="8">
        <v>36000</v>
      </c>
      <c r="G44" s="8">
        <v>36000</v>
      </c>
      <c r="H44" s="8">
        <v>36000</v>
      </c>
    </row>
    <row r="45" spans="1:8" ht="25.5" x14ac:dyDescent="0.25">
      <c r="A45" s="27"/>
      <c r="B45" s="11">
        <v>3213</v>
      </c>
      <c r="C45" s="64" t="s">
        <v>136</v>
      </c>
      <c r="D45" s="7">
        <v>1968.8</v>
      </c>
      <c r="E45" s="8">
        <v>300</v>
      </c>
      <c r="F45" s="8">
        <v>1000</v>
      </c>
      <c r="G45" s="8">
        <v>1000</v>
      </c>
      <c r="H45" s="8">
        <v>1000</v>
      </c>
    </row>
    <row r="46" spans="1:8" ht="25.5" x14ac:dyDescent="0.25">
      <c r="A46" s="27"/>
      <c r="B46" s="11">
        <v>3214</v>
      </c>
      <c r="C46" s="64" t="s">
        <v>137</v>
      </c>
      <c r="D46" s="7">
        <v>1030.46</v>
      </c>
      <c r="E46" s="8">
        <v>300</v>
      </c>
      <c r="F46" s="8">
        <v>1000</v>
      </c>
      <c r="G46" s="8">
        <v>1000</v>
      </c>
      <c r="H46" s="8">
        <v>1000</v>
      </c>
    </row>
    <row r="47" spans="1:8" ht="25.5" x14ac:dyDescent="0.25">
      <c r="A47" s="27"/>
      <c r="B47" s="11">
        <v>3221</v>
      </c>
      <c r="C47" s="64" t="s">
        <v>138</v>
      </c>
      <c r="D47" s="7">
        <v>20889.84</v>
      </c>
      <c r="E47" s="8">
        <v>8000</v>
      </c>
      <c r="F47" s="8">
        <v>10500</v>
      </c>
      <c r="G47" s="8">
        <v>10500</v>
      </c>
      <c r="H47" s="8">
        <v>10500</v>
      </c>
    </row>
    <row r="48" spans="1:8" x14ac:dyDescent="0.25">
      <c r="A48" s="27"/>
      <c r="B48" s="11">
        <v>3222</v>
      </c>
      <c r="C48" s="64" t="s">
        <v>139</v>
      </c>
      <c r="D48" s="7">
        <v>96140.1</v>
      </c>
      <c r="E48" s="8">
        <v>116700</v>
      </c>
      <c r="F48" s="8">
        <v>118300</v>
      </c>
      <c r="G48" s="8">
        <v>118300</v>
      </c>
      <c r="H48" s="8">
        <v>118300</v>
      </c>
    </row>
    <row r="49" spans="1:8" x14ac:dyDescent="0.25">
      <c r="A49" s="27"/>
      <c r="B49" s="11">
        <v>3223</v>
      </c>
      <c r="C49" s="64" t="s">
        <v>140</v>
      </c>
      <c r="D49" s="7">
        <v>22677.96</v>
      </c>
      <c r="E49" s="8">
        <v>24400</v>
      </c>
      <c r="F49" s="8">
        <v>32000</v>
      </c>
      <c r="G49" s="8">
        <v>32000</v>
      </c>
      <c r="H49" s="8">
        <v>32000</v>
      </c>
    </row>
    <row r="50" spans="1:8" ht="25.5" x14ac:dyDescent="0.25">
      <c r="A50" s="27"/>
      <c r="B50" s="11">
        <v>3224</v>
      </c>
      <c r="C50" s="64" t="s">
        <v>141</v>
      </c>
      <c r="D50" s="7">
        <v>2569.39</v>
      </c>
      <c r="E50" s="8">
        <v>100</v>
      </c>
      <c r="F50" s="8">
        <v>2000</v>
      </c>
      <c r="G50" s="8">
        <v>2000</v>
      </c>
      <c r="H50" s="8">
        <v>2000</v>
      </c>
    </row>
    <row r="51" spans="1:8" x14ac:dyDescent="0.25">
      <c r="A51" s="27"/>
      <c r="B51" s="11">
        <v>3225</v>
      </c>
      <c r="C51" s="64" t="s">
        <v>160</v>
      </c>
      <c r="D51" s="7">
        <v>1690.13</v>
      </c>
      <c r="E51" s="8">
        <v>500</v>
      </c>
      <c r="F51" s="8">
        <v>500</v>
      </c>
      <c r="G51" s="8">
        <v>500</v>
      </c>
      <c r="H51" s="8">
        <v>500</v>
      </c>
    </row>
    <row r="52" spans="1:8" ht="25.5" x14ac:dyDescent="0.25">
      <c r="A52" s="27"/>
      <c r="B52" s="11">
        <v>3227</v>
      </c>
      <c r="C52" s="64" t="s">
        <v>142</v>
      </c>
      <c r="D52" s="7">
        <v>653.79</v>
      </c>
      <c r="E52" s="8">
        <v>100</v>
      </c>
      <c r="F52" s="8">
        <v>500</v>
      </c>
      <c r="G52" s="8">
        <v>500</v>
      </c>
      <c r="H52" s="8">
        <v>500</v>
      </c>
    </row>
    <row r="53" spans="1:8" ht="25.5" x14ac:dyDescent="0.25">
      <c r="A53" s="27"/>
      <c r="B53" s="11">
        <v>3231</v>
      </c>
      <c r="C53" s="64" t="s">
        <v>143</v>
      </c>
      <c r="D53" s="7">
        <v>1598.54</v>
      </c>
      <c r="E53" s="8">
        <v>1100</v>
      </c>
      <c r="F53" s="8">
        <v>1500</v>
      </c>
      <c r="G53" s="8">
        <v>1500</v>
      </c>
      <c r="H53" s="8">
        <v>1500</v>
      </c>
    </row>
    <row r="54" spans="1:8" ht="25.5" x14ac:dyDescent="0.25">
      <c r="A54" s="27"/>
      <c r="B54" s="11">
        <v>3232</v>
      </c>
      <c r="C54" s="64" t="s">
        <v>144</v>
      </c>
      <c r="D54" s="7">
        <v>14374.33</v>
      </c>
      <c r="E54" s="8">
        <v>8000</v>
      </c>
      <c r="F54" s="8">
        <v>8500</v>
      </c>
      <c r="G54" s="8">
        <v>8500</v>
      </c>
      <c r="H54" s="8">
        <v>8500</v>
      </c>
    </row>
    <row r="55" spans="1:8" ht="25.5" x14ac:dyDescent="0.25">
      <c r="A55" s="27"/>
      <c r="B55" s="11">
        <v>3233</v>
      </c>
      <c r="C55" s="64" t="s">
        <v>145</v>
      </c>
      <c r="D55" s="7">
        <v>698.73</v>
      </c>
      <c r="E55" s="8">
        <v>704</v>
      </c>
      <c r="F55" s="8">
        <v>200</v>
      </c>
      <c r="G55" s="8">
        <v>200</v>
      </c>
      <c r="H55" s="8">
        <v>200</v>
      </c>
    </row>
    <row r="56" spans="1:8" x14ac:dyDescent="0.25">
      <c r="A56" s="27"/>
      <c r="B56" s="11">
        <v>3234</v>
      </c>
      <c r="C56" s="64" t="s">
        <v>146</v>
      </c>
      <c r="D56" s="7">
        <v>3552.61</v>
      </c>
      <c r="E56" s="8">
        <v>3510</v>
      </c>
      <c r="F56" s="8">
        <v>3910</v>
      </c>
      <c r="G56" s="8">
        <v>3910</v>
      </c>
      <c r="H56" s="8">
        <v>3910</v>
      </c>
    </row>
    <row r="57" spans="1:8" x14ac:dyDescent="0.25">
      <c r="A57" s="27"/>
      <c r="B57" s="11">
        <v>3236</v>
      </c>
      <c r="C57" s="64" t="s">
        <v>147</v>
      </c>
      <c r="D57" s="7">
        <v>339.78</v>
      </c>
      <c r="E57" s="8">
        <v>150</v>
      </c>
      <c r="F57" s="8">
        <v>650</v>
      </c>
      <c r="G57" s="8">
        <v>650</v>
      </c>
      <c r="H57" s="8">
        <v>650</v>
      </c>
    </row>
    <row r="58" spans="1:8" x14ac:dyDescent="0.25">
      <c r="A58" s="27"/>
      <c r="B58" s="11">
        <v>3237</v>
      </c>
      <c r="C58" s="64" t="s">
        <v>148</v>
      </c>
      <c r="D58" s="7">
        <v>1299.08</v>
      </c>
      <c r="E58" s="8">
        <v>175</v>
      </c>
      <c r="F58" s="8">
        <v>191</v>
      </c>
      <c r="G58" s="8">
        <v>191</v>
      </c>
      <c r="H58" s="8">
        <v>191</v>
      </c>
    </row>
    <row r="59" spans="1:8" x14ac:dyDescent="0.25">
      <c r="A59" s="27"/>
      <c r="B59" s="11">
        <v>3238</v>
      </c>
      <c r="C59" s="64" t="s">
        <v>149</v>
      </c>
      <c r="D59" s="7">
        <v>2222.7600000000002</v>
      </c>
      <c r="E59" s="8">
        <v>1010</v>
      </c>
      <c r="F59" s="8">
        <v>1010</v>
      </c>
      <c r="G59" s="8">
        <v>1010</v>
      </c>
      <c r="H59" s="8">
        <v>1010</v>
      </c>
    </row>
    <row r="60" spans="1:8" x14ac:dyDescent="0.25">
      <c r="A60" s="27"/>
      <c r="B60" s="11">
        <v>3239</v>
      </c>
      <c r="C60" s="64" t="s">
        <v>150</v>
      </c>
      <c r="D60" s="7">
        <v>6456.51</v>
      </c>
      <c r="E60" s="8">
        <v>3451</v>
      </c>
      <c r="F60" s="8">
        <v>3451</v>
      </c>
      <c r="G60" s="8">
        <v>3451</v>
      </c>
      <c r="H60" s="8">
        <v>3451</v>
      </c>
    </row>
    <row r="61" spans="1:8" x14ac:dyDescent="0.25">
      <c r="A61" s="27"/>
      <c r="B61" s="11">
        <v>3294</v>
      </c>
      <c r="C61" s="64" t="s">
        <v>151</v>
      </c>
      <c r="D61" s="7">
        <v>196.36</v>
      </c>
      <c r="E61" s="8">
        <v>200</v>
      </c>
      <c r="F61" s="8">
        <v>200</v>
      </c>
      <c r="G61" s="8">
        <v>200</v>
      </c>
      <c r="H61" s="8">
        <v>200</v>
      </c>
    </row>
    <row r="62" spans="1:8" x14ac:dyDescent="0.25">
      <c r="A62" s="27"/>
      <c r="B62" s="11">
        <v>3295</v>
      </c>
      <c r="C62" s="64" t="s">
        <v>152</v>
      </c>
      <c r="D62" s="7">
        <v>2800</v>
      </c>
      <c r="E62" s="8">
        <v>2800</v>
      </c>
      <c r="F62" s="8">
        <v>5004</v>
      </c>
      <c r="G62" s="8">
        <v>5004</v>
      </c>
      <c r="H62" s="8">
        <v>5004</v>
      </c>
    </row>
    <row r="63" spans="1:8" ht="25.5" x14ac:dyDescent="0.25">
      <c r="A63" s="27"/>
      <c r="B63" s="64">
        <v>3299</v>
      </c>
      <c r="C63" s="64" t="s">
        <v>153</v>
      </c>
      <c r="D63" s="102">
        <v>44735.49</v>
      </c>
      <c r="E63" s="8">
        <v>21500</v>
      </c>
      <c r="F63" s="8">
        <v>18500</v>
      </c>
      <c r="G63" s="8">
        <v>13500</v>
      </c>
      <c r="H63" s="8">
        <v>13500</v>
      </c>
    </row>
    <row r="64" spans="1:8" x14ac:dyDescent="0.25">
      <c r="A64" s="27"/>
      <c r="B64" s="27">
        <v>34</v>
      </c>
      <c r="C64" s="27" t="s">
        <v>84</v>
      </c>
      <c r="D64" s="101">
        <f>D65</f>
        <v>1188.1199999999999</v>
      </c>
      <c r="E64" s="71">
        <f>E65</f>
        <v>1025</v>
      </c>
      <c r="F64" s="71">
        <f>F65</f>
        <v>1025</v>
      </c>
      <c r="G64" s="71">
        <f t="shared" ref="G64:H64" si="11">G65</f>
        <v>1025</v>
      </c>
      <c r="H64" s="71">
        <f t="shared" si="11"/>
        <v>1025</v>
      </c>
    </row>
    <row r="65" spans="1:8" x14ac:dyDescent="0.25">
      <c r="A65" s="11"/>
      <c r="B65" s="11">
        <v>3431</v>
      </c>
      <c r="C65" s="11" t="s">
        <v>154</v>
      </c>
      <c r="D65" s="7">
        <v>1188.1199999999999</v>
      </c>
      <c r="E65" s="8">
        <v>1025</v>
      </c>
      <c r="F65" s="8">
        <v>1025</v>
      </c>
      <c r="G65" s="8">
        <v>1025</v>
      </c>
      <c r="H65" s="8">
        <v>1025</v>
      </c>
    </row>
    <row r="66" spans="1:8" ht="25.5" x14ac:dyDescent="0.25">
      <c r="A66" s="27"/>
      <c r="B66" s="27">
        <v>37</v>
      </c>
      <c r="C66" s="100" t="s">
        <v>85</v>
      </c>
      <c r="D66" s="101">
        <f>D67</f>
        <v>7676.63</v>
      </c>
      <c r="E66" s="71">
        <f>E67</f>
        <v>8000</v>
      </c>
      <c r="F66" s="71">
        <f>F67</f>
        <v>10000</v>
      </c>
      <c r="G66" s="71">
        <f t="shared" ref="G66:H66" si="12">G67</f>
        <v>10000</v>
      </c>
      <c r="H66" s="71">
        <f t="shared" si="12"/>
        <v>10000</v>
      </c>
    </row>
    <row r="67" spans="1:8" ht="25.5" x14ac:dyDescent="0.25">
      <c r="A67" s="11"/>
      <c r="B67" s="11">
        <v>3722</v>
      </c>
      <c r="C67" s="64" t="s">
        <v>85</v>
      </c>
      <c r="D67" s="7">
        <v>7676.63</v>
      </c>
      <c r="E67" s="8">
        <v>8000</v>
      </c>
      <c r="F67" s="8">
        <v>10000</v>
      </c>
      <c r="G67" s="8">
        <v>10000</v>
      </c>
      <c r="H67" s="8">
        <v>10000</v>
      </c>
    </row>
    <row r="68" spans="1:8" ht="25.5" x14ac:dyDescent="0.25">
      <c r="A68" s="13">
        <v>4</v>
      </c>
      <c r="B68" s="14"/>
      <c r="C68" s="25" t="s">
        <v>12</v>
      </c>
      <c r="D68" s="71">
        <f>D69+D70</f>
        <v>39133.519999999997</v>
      </c>
      <c r="E68" s="71">
        <f t="shared" ref="E68:H68" si="13">E69+E70</f>
        <v>47300</v>
      </c>
      <c r="F68" s="71">
        <f t="shared" si="13"/>
        <v>995044.3</v>
      </c>
      <c r="G68" s="71">
        <f t="shared" si="13"/>
        <v>53300</v>
      </c>
      <c r="H68" s="71">
        <f t="shared" si="13"/>
        <v>53300</v>
      </c>
    </row>
    <row r="69" spans="1:8" ht="38.25" x14ac:dyDescent="0.25">
      <c r="A69" s="16"/>
      <c r="B69" s="88">
        <v>41</v>
      </c>
      <c r="C69" s="26" t="s">
        <v>111</v>
      </c>
      <c r="D69" s="7"/>
      <c r="E69" s="8"/>
      <c r="F69" s="8"/>
      <c r="G69" s="8"/>
      <c r="H69" s="8"/>
    </row>
    <row r="70" spans="1:8" ht="38.25" x14ac:dyDescent="0.25">
      <c r="A70" s="15"/>
      <c r="B70" s="15">
        <v>42</v>
      </c>
      <c r="C70" s="26" t="s">
        <v>42</v>
      </c>
      <c r="D70" s="7">
        <f>SUM(D71:D75)</f>
        <v>39133.519999999997</v>
      </c>
      <c r="E70" s="8">
        <f>SUM(E71:E75)</f>
        <v>47300</v>
      </c>
      <c r="F70" s="8">
        <f>SUM(F71:F75)</f>
        <v>995044.3</v>
      </c>
      <c r="G70" s="8">
        <f t="shared" ref="G70:H70" si="14">SUM(G71:G75)</f>
        <v>53300</v>
      </c>
      <c r="H70" s="8">
        <f t="shared" si="14"/>
        <v>53300</v>
      </c>
    </row>
    <row r="71" spans="1:8" x14ac:dyDescent="0.25">
      <c r="A71" s="15"/>
      <c r="B71" s="15">
        <v>4212</v>
      </c>
      <c r="C71" s="26" t="s">
        <v>155</v>
      </c>
      <c r="D71" s="8"/>
      <c r="E71" s="8"/>
      <c r="F71" s="8">
        <v>941744.3</v>
      </c>
      <c r="G71" s="8"/>
      <c r="H71" s="9"/>
    </row>
    <row r="72" spans="1:8" s="105" customFormat="1" ht="12.75" x14ac:dyDescent="0.2">
      <c r="A72" s="103"/>
      <c r="B72" s="106">
        <v>4221</v>
      </c>
      <c r="C72" s="104" t="s">
        <v>156</v>
      </c>
      <c r="D72" s="123">
        <v>6790.8</v>
      </c>
      <c r="E72" s="107">
        <v>14700</v>
      </c>
      <c r="F72" s="107">
        <v>14700</v>
      </c>
      <c r="G72" s="107">
        <v>14700</v>
      </c>
      <c r="H72" s="107">
        <v>14700</v>
      </c>
    </row>
    <row r="73" spans="1:8" s="105" customFormat="1" ht="12.75" x14ac:dyDescent="0.2">
      <c r="A73" s="103"/>
      <c r="B73" s="106">
        <v>4226</v>
      </c>
      <c r="C73" s="104" t="s">
        <v>163</v>
      </c>
      <c r="D73" s="104">
        <v>800</v>
      </c>
      <c r="E73" s="107"/>
      <c r="F73" s="107"/>
      <c r="G73" s="107"/>
      <c r="H73" s="107"/>
    </row>
    <row r="74" spans="1:8" s="105" customFormat="1" ht="12.75" x14ac:dyDescent="0.2">
      <c r="A74" s="103"/>
      <c r="B74" s="106">
        <v>4227</v>
      </c>
      <c r="C74" s="104" t="s">
        <v>157</v>
      </c>
      <c r="D74" s="123">
        <v>7606.55</v>
      </c>
      <c r="E74" s="107">
        <v>7600</v>
      </c>
      <c r="F74" s="107">
        <v>10600</v>
      </c>
      <c r="G74" s="107">
        <v>10600</v>
      </c>
      <c r="H74" s="107">
        <v>10600</v>
      </c>
    </row>
    <row r="75" spans="1:8" x14ac:dyDescent="0.25">
      <c r="A75" s="104"/>
      <c r="B75" s="106">
        <v>4241</v>
      </c>
      <c r="C75" s="104" t="s">
        <v>159</v>
      </c>
      <c r="D75" s="107">
        <v>23936.17</v>
      </c>
      <c r="E75" s="107">
        <v>25000</v>
      </c>
      <c r="F75" s="107">
        <v>28000</v>
      </c>
      <c r="G75" s="107">
        <v>28000</v>
      </c>
      <c r="H75" s="107">
        <v>28000</v>
      </c>
    </row>
  </sheetData>
  <mergeCells count="6">
    <mergeCell ref="A31:H31"/>
    <mergeCell ref="A3:H3"/>
    <mergeCell ref="A5:H5"/>
    <mergeCell ref="A7:H7"/>
    <mergeCell ref="A1:J1"/>
    <mergeCell ref="E2:F2"/>
  </mergeCells>
  <pageMargins left="0.7" right="0.7" top="0.75" bottom="0.75" header="0.3" footer="0.3"/>
  <pageSetup paperSize="9" scale="6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B18" sqref="B18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24"/>
      <c r="B2" s="24"/>
      <c r="C2" s="150" t="s">
        <v>158</v>
      </c>
      <c r="D2" s="150"/>
      <c r="E2" s="24"/>
      <c r="F2" s="24"/>
    </row>
    <row r="3" spans="1:10" ht="15.75" customHeight="1" x14ac:dyDescent="0.25">
      <c r="A3" s="128" t="s">
        <v>23</v>
      </c>
      <c r="B3" s="128"/>
      <c r="C3" s="128"/>
      <c r="D3" s="128"/>
      <c r="E3" s="128"/>
      <c r="F3" s="128"/>
    </row>
    <row r="4" spans="1:10" ht="18" x14ac:dyDescent="0.25">
      <c r="B4" s="24"/>
      <c r="C4" s="24"/>
      <c r="D4" s="24"/>
      <c r="E4" s="4"/>
      <c r="F4" s="4"/>
    </row>
    <row r="5" spans="1:10" ht="18" customHeight="1" x14ac:dyDescent="0.25">
      <c r="A5" s="128" t="s">
        <v>4</v>
      </c>
      <c r="B5" s="128"/>
      <c r="C5" s="128"/>
      <c r="D5" s="128"/>
      <c r="E5" s="128"/>
      <c r="F5" s="128"/>
    </row>
    <row r="6" spans="1:10" ht="18" x14ac:dyDescent="0.25">
      <c r="A6" s="24"/>
      <c r="B6" s="24"/>
      <c r="C6" s="24"/>
      <c r="D6" s="24"/>
      <c r="E6" s="4"/>
      <c r="F6" s="4"/>
    </row>
    <row r="7" spans="1:10" ht="15.75" customHeight="1" x14ac:dyDescent="0.25">
      <c r="A7" s="128" t="s">
        <v>55</v>
      </c>
      <c r="B7" s="128"/>
      <c r="C7" s="128"/>
      <c r="D7" s="128"/>
      <c r="E7" s="128"/>
      <c r="F7" s="128"/>
    </row>
    <row r="8" spans="1:10" ht="18" x14ac:dyDescent="0.25">
      <c r="A8" s="24"/>
      <c r="B8" s="24"/>
      <c r="C8" s="24"/>
      <c r="D8" s="24"/>
      <c r="E8" s="4"/>
      <c r="F8" s="4"/>
    </row>
    <row r="9" spans="1:10" ht="25.5" x14ac:dyDescent="0.25">
      <c r="A9" s="20" t="s">
        <v>57</v>
      </c>
      <c r="B9" s="90" t="s">
        <v>118</v>
      </c>
      <c r="C9" s="91" t="s">
        <v>115</v>
      </c>
      <c r="D9" s="91" t="s">
        <v>119</v>
      </c>
      <c r="E9" s="91" t="s">
        <v>44</v>
      </c>
      <c r="F9" s="91" t="s">
        <v>120</v>
      </c>
    </row>
    <row r="10" spans="1:10" x14ac:dyDescent="0.25">
      <c r="A10" s="43" t="s">
        <v>0</v>
      </c>
      <c r="B10" s="74">
        <f t="shared" ref="B10:C10" si="0">B11+B13+B15+B18+B21</f>
        <v>1337322.78</v>
      </c>
      <c r="C10" s="74">
        <f t="shared" si="0"/>
        <v>1358325</v>
      </c>
      <c r="D10" s="74">
        <f>D11+D13+D15+D18+D21</f>
        <v>2650885</v>
      </c>
      <c r="E10" s="74">
        <f t="shared" ref="E10:F10" si="1">E11+E13+E15+E18+E21</f>
        <v>1709141</v>
      </c>
      <c r="F10" s="74">
        <f t="shared" si="1"/>
        <v>1709141</v>
      </c>
    </row>
    <row r="11" spans="1:10" x14ac:dyDescent="0.25">
      <c r="A11" s="25" t="s">
        <v>62</v>
      </c>
      <c r="B11" s="74">
        <f t="shared" ref="B11:C11" si="2">B12</f>
        <v>4667.4399999999996</v>
      </c>
      <c r="C11" s="74">
        <f t="shared" si="2"/>
        <v>3180</v>
      </c>
      <c r="D11" s="74">
        <f>D12</f>
        <v>4500</v>
      </c>
      <c r="E11" s="74">
        <f t="shared" ref="E11:F11" si="3">E12</f>
        <v>4500</v>
      </c>
      <c r="F11" s="74">
        <f t="shared" si="3"/>
        <v>4500</v>
      </c>
    </row>
    <row r="12" spans="1:10" x14ac:dyDescent="0.25">
      <c r="A12" s="12" t="s">
        <v>63</v>
      </c>
      <c r="B12" s="8">
        <v>4667.4399999999996</v>
      </c>
      <c r="C12" s="8">
        <v>3180</v>
      </c>
      <c r="D12" s="8">
        <v>4500</v>
      </c>
      <c r="E12" s="8">
        <v>4500</v>
      </c>
      <c r="F12" s="8">
        <v>4500</v>
      </c>
    </row>
    <row r="13" spans="1:10" x14ac:dyDescent="0.25">
      <c r="A13" s="27" t="s">
        <v>64</v>
      </c>
      <c r="B13" s="71">
        <f t="shared" ref="B13:C13" si="4">B14</f>
        <v>14572.58</v>
      </c>
      <c r="C13" s="71">
        <f t="shared" si="4"/>
        <v>12025</v>
      </c>
      <c r="D13" s="71">
        <f>D14</f>
        <v>15025</v>
      </c>
      <c r="E13" s="71">
        <f t="shared" ref="E13:F13" si="5">E14</f>
        <v>15025</v>
      </c>
      <c r="F13" s="71">
        <f t="shared" si="5"/>
        <v>15025</v>
      </c>
    </row>
    <row r="14" spans="1:10" x14ac:dyDescent="0.25">
      <c r="A14" s="12" t="s">
        <v>86</v>
      </c>
      <c r="B14" s="72">
        <v>14572.58</v>
      </c>
      <c r="C14" s="73">
        <v>12025</v>
      </c>
      <c r="D14" s="8">
        <v>15025</v>
      </c>
      <c r="E14" s="8">
        <v>15025</v>
      </c>
      <c r="F14" s="8">
        <v>15025</v>
      </c>
    </row>
    <row r="15" spans="1:10" ht="25.5" x14ac:dyDescent="0.25">
      <c r="A15" s="10" t="s">
        <v>60</v>
      </c>
      <c r="B15" s="71">
        <f t="shared" ref="B15:C15" si="6">B16+B17</f>
        <v>123428.20999999999</v>
      </c>
      <c r="C15" s="71">
        <f t="shared" si="6"/>
        <v>132000</v>
      </c>
      <c r="D15" s="71">
        <f>D16+D17</f>
        <v>172816</v>
      </c>
      <c r="E15" s="71">
        <f t="shared" ref="E15:F15" si="7">E16+E17</f>
        <v>172816</v>
      </c>
      <c r="F15" s="71">
        <f t="shared" si="7"/>
        <v>172816</v>
      </c>
    </row>
    <row r="16" spans="1:10" ht="25.5" x14ac:dyDescent="0.25">
      <c r="A16" s="17" t="s">
        <v>61</v>
      </c>
      <c r="B16" s="7">
        <v>64663.93</v>
      </c>
      <c r="C16" s="8">
        <v>77000</v>
      </c>
      <c r="D16" s="8">
        <v>101000</v>
      </c>
      <c r="E16" s="8">
        <v>101000</v>
      </c>
      <c r="F16" s="8">
        <v>101000</v>
      </c>
    </row>
    <row r="17" spans="1:6" x14ac:dyDescent="0.25">
      <c r="A17" s="17" t="s">
        <v>87</v>
      </c>
      <c r="B17" s="7">
        <v>58764.28</v>
      </c>
      <c r="C17" s="8">
        <v>55000</v>
      </c>
      <c r="D17" s="8">
        <v>71816</v>
      </c>
      <c r="E17" s="8">
        <v>71816</v>
      </c>
      <c r="F17" s="8">
        <v>71816</v>
      </c>
    </row>
    <row r="18" spans="1:6" x14ac:dyDescent="0.25">
      <c r="A18" s="43" t="s">
        <v>58</v>
      </c>
      <c r="B18" s="71">
        <f t="shared" ref="B18:C18" si="8">B19+B20</f>
        <v>1191790.55</v>
      </c>
      <c r="C18" s="71">
        <f t="shared" si="8"/>
        <v>1195820</v>
      </c>
      <c r="D18" s="71">
        <f>D19+D20</f>
        <v>2443244</v>
      </c>
      <c r="E18" s="71">
        <f t="shared" ref="E18:F18" si="9">E19+E20</f>
        <v>1501500</v>
      </c>
      <c r="F18" s="71">
        <f t="shared" si="9"/>
        <v>1501500</v>
      </c>
    </row>
    <row r="19" spans="1:6" x14ac:dyDescent="0.25">
      <c r="A19" s="75" t="s">
        <v>88</v>
      </c>
      <c r="B19" s="7">
        <v>50761.31</v>
      </c>
      <c r="C19" s="8">
        <v>17820</v>
      </c>
      <c r="D19" s="8">
        <v>968744</v>
      </c>
      <c r="E19" s="8">
        <v>27000</v>
      </c>
      <c r="F19" s="9">
        <v>27000</v>
      </c>
    </row>
    <row r="20" spans="1:6" x14ac:dyDescent="0.25">
      <c r="A20" s="12" t="s">
        <v>59</v>
      </c>
      <c r="B20" s="7">
        <v>1141029.24</v>
      </c>
      <c r="C20" s="8">
        <v>1178000</v>
      </c>
      <c r="D20" s="8">
        <v>1474500</v>
      </c>
      <c r="E20" s="8">
        <v>1474500</v>
      </c>
      <c r="F20" s="8">
        <v>1474500</v>
      </c>
    </row>
    <row r="21" spans="1:6" x14ac:dyDescent="0.25">
      <c r="A21" s="27" t="s">
        <v>90</v>
      </c>
      <c r="B21" s="71">
        <f t="shared" ref="B21:C21" si="10">B22</f>
        <v>2864</v>
      </c>
      <c r="C21" s="71">
        <f t="shared" si="10"/>
        <v>15300</v>
      </c>
      <c r="D21" s="71">
        <f>D22</f>
        <v>15300</v>
      </c>
      <c r="E21" s="71">
        <f t="shared" ref="E21:F21" si="11">E22</f>
        <v>15300</v>
      </c>
      <c r="F21" s="71">
        <f t="shared" si="11"/>
        <v>15300</v>
      </c>
    </row>
    <row r="22" spans="1:6" x14ac:dyDescent="0.25">
      <c r="A22" s="12" t="s">
        <v>89</v>
      </c>
      <c r="B22" s="8">
        <v>2864</v>
      </c>
      <c r="C22" s="8">
        <v>15300</v>
      </c>
      <c r="D22" s="8">
        <v>15300</v>
      </c>
      <c r="E22" s="8">
        <v>15300</v>
      </c>
      <c r="F22" s="8">
        <v>15300</v>
      </c>
    </row>
    <row r="25" spans="1:6" ht="15.75" customHeight="1" x14ac:dyDescent="0.25">
      <c r="A25" s="128" t="s">
        <v>56</v>
      </c>
      <c r="B25" s="128"/>
      <c r="C25" s="128"/>
      <c r="D25" s="128"/>
      <c r="E25" s="128"/>
      <c r="F25" s="128"/>
    </row>
    <row r="26" spans="1:6" ht="18" x14ac:dyDescent="0.25">
      <c r="A26" s="24"/>
      <c r="B26" s="24"/>
      <c r="C26" s="24"/>
      <c r="D26" s="24"/>
      <c r="E26" s="4"/>
      <c r="F26" s="4"/>
    </row>
    <row r="27" spans="1:6" ht="25.5" x14ac:dyDescent="0.25">
      <c r="A27" s="20" t="s">
        <v>57</v>
      </c>
      <c r="B27" s="90" t="s">
        <v>118</v>
      </c>
      <c r="C27" s="91" t="s">
        <v>115</v>
      </c>
      <c r="D27" s="91" t="s">
        <v>119</v>
      </c>
      <c r="E27" s="91" t="s">
        <v>44</v>
      </c>
      <c r="F27" s="91" t="s">
        <v>120</v>
      </c>
    </row>
    <row r="28" spans="1:6" x14ac:dyDescent="0.25">
      <c r="A28" s="43" t="s">
        <v>1</v>
      </c>
      <c r="B28" s="74">
        <f t="shared" ref="B28:C28" si="12">B29+B31+B33+B36+B39</f>
        <v>1329472.1099999999</v>
      </c>
      <c r="C28" s="74">
        <f t="shared" si="12"/>
        <v>1366325</v>
      </c>
      <c r="D28" s="74">
        <f>D29+D31+D33+D36+D39</f>
        <v>2655885.2999999998</v>
      </c>
      <c r="E28" s="74">
        <f t="shared" ref="E28:F28" si="13">E29+E31+E33+E36+E39</f>
        <v>1709141</v>
      </c>
      <c r="F28" s="74">
        <f t="shared" si="13"/>
        <v>1709141</v>
      </c>
    </row>
    <row r="29" spans="1:6" ht="15.75" customHeight="1" x14ac:dyDescent="0.25">
      <c r="A29" s="25" t="s">
        <v>62</v>
      </c>
      <c r="B29" s="71">
        <f t="shared" ref="B29:C29" si="14">B30</f>
        <v>4160.2299999999996</v>
      </c>
      <c r="C29" s="71">
        <f t="shared" si="14"/>
        <v>3180</v>
      </c>
      <c r="D29" s="71">
        <f>D30</f>
        <v>4500</v>
      </c>
      <c r="E29" s="71">
        <f t="shared" ref="E29:F29" si="15">E30</f>
        <v>4500</v>
      </c>
      <c r="F29" s="71">
        <f t="shared" si="15"/>
        <v>4500</v>
      </c>
    </row>
    <row r="30" spans="1:6" x14ac:dyDescent="0.25">
      <c r="A30" s="12" t="s">
        <v>63</v>
      </c>
      <c r="B30" s="7">
        <f>'POSEBNI DIO'!E57+'POSEBNI DIO'!E229</f>
        <v>4160.2299999999996</v>
      </c>
      <c r="C30" s="8">
        <v>3180</v>
      </c>
      <c r="D30" s="8">
        <v>4500</v>
      </c>
      <c r="E30" s="8">
        <v>4500</v>
      </c>
      <c r="F30" s="8">
        <v>4500</v>
      </c>
    </row>
    <row r="31" spans="1:6" x14ac:dyDescent="0.25">
      <c r="A31" s="25" t="s">
        <v>64</v>
      </c>
      <c r="B31" s="71">
        <f t="shared" ref="B31:C31" si="16">B32</f>
        <v>8.9</v>
      </c>
      <c r="C31" s="71">
        <f t="shared" si="16"/>
        <v>12025</v>
      </c>
      <c r="D31" s="71">
        <f>D32</f>
        <v>15025</v>
      </c>
      <c r="E31" s="71">
        <f t="shared" ref="E31:F31" si="17">E32</f>
        <v>15025</v>
      </c>
      <c r="F31" s="71">
        <f t="shared" si="17"/>
        <v>15025</v>
      </c>
    </row>
    <row r="32" spans="1:6" x14ac:dyDescent="0.25">
      <c r="A32" s="12" t="s">
        <v>65</v>
      </c>
      <c r="B32" s="7">
        <f>'POSEBNI DIO'!E103+'POSEBNI DIO'!E141+'POSEBNI DIO'!E150+'POSEBNI DIO'!E180</f>
        <v>8.9</v>
      </c>
      <c r="C32" s="8">
        <v>12025</v>
      </c>
      <c r="D32" s="8">
        <v>15025</v>
      </c>
      <c r="E32" s="8">
        <v>15025</v>
      </c>
      <c r="F32" s="8">
        <v>15025</v>
      </c>
    </row>
    <row r="33" spans="1:6" ht="25.5" x14ac:dyDescent="0.25">
      <c r="A33" s="10" t="s">
        <v>60</v>
      </c>
      <c r="B33" s="76">
        <f t="shared" ref="B33:C33" si="18">B34+B35</f>
        <v>156819.81</v>
      </c>
      <c r="C33" s="76">
        <f t="shared" si="18"/>
        <v>132000</v>
      </c>
      <c r="D33" s="76">
        <f>D34+D35</f>
        <v>172816</v>
      </c>
      <c r="E33" s="76">
        <f t="shared" ref="E33:F33" si="19">E34+E35</f>
        <v>172816</v>
      </c>
      <c r="F33" s="76">
        <f t="shared" si="19"/>
        <v>172816</v>
      </c>
    </row>
    <row r="34" spans="1:6" ht="25.5" x14ac:dyDescent="0.25">
      <c r="A34" s="17" t="s">
        <v>61</v>
      </c>
      <c r="B34" s="77">
        <f>'POSEBNI DIO'!E34+'POSEBNI DIO'!E108</f>
        <v>66217.079999999987</v>
      </c>
      <c r="C34" s="77">
        <v>77000</v>
      </c>
      <c r="D34" s="77">
        <v>101000</v>
      </c>
      <c r="E34" s="77">
        <v>101000</v>
      </c>
      <c r="F34" s="77">
        <v>101000</v>
      </c>
    </row>
    <row r="35" spans="1:6" x14ac:dyDescent="0.25">
      <c r="A35" s="17" t="s">
        <v>87</v>
      </c>
      <c r="B35" s="77">
        <f>'POSEBNI DIO'!E186+'POSEBNI DIO'!E218</f>
        <v>90602.73</v>
      </c>
      <c r="C35" s="77">
        <v>55000</v>
      </c>
      <c r="D35" s="77">
        <v>71816</v>
      </c>
      <c r="E35" s="77">
        <v>71816</v>
      </c>
      <c r="F35" s="77">
        <v>71816</v>
      </c>
    </row>
    <row r="36" spans="1:6" x14ac:dyDescent="0.25">
      <c r="A36" s="43" t="s">
        <v>58</v>
      </c>
      <c r="B36" s="76">
        <f t="shared" ref="B36:C36" si="20">B37+B38</f>
        <v>1151996.48</v>
      </c>
      <c r="C36" s="76">
        <f t="shared" si="20"/>
        <v>1203820</v>
      </c>
      <c r="D36" s="76">
        <f>D37+D38</f>
        <v>2448244.2999999998</v>
      </c>
      <c r="E36" s="76">
        <f t="shared" ref="E36:F36" si="21">E37+E38</f>
        <v>1501500</v>
      </c>
      <c r="F36" s="76">
        <f t="shared" si="21"/>
        <v>1501500</v>
      </c>
    </row>
    <row r="37" spans="1:6" x14ac:dyDescent="0.25">
      <c r="A37" s="75" t="s">
        <v>88</v>
      </c>
      <c r="B37" s="77">
        <f>'POSEBNI DIO'!E65+'POSEBNI DIO'!E85+'POSEBNI DIO'!E124+'POSEBNI DIO'!E239</f>
        <v>36458.620000000003</v>
      </c>
      <c r="C37" s="77">
        <v>25820</v>
      </c>
      <c r="D37" s="77">
        <v>973744.3</v>
      </c>
      <c r="E37" s="77">
        <v>27000</v>
      </c>
      <c r="F37" s="77">
        <v>27000</v>
      </c>
    </row>
    <row r="38" spans="1:6" x14ac:dyDescent="0.25">
      <c r="A38" s="12" t="s">
        <v>59</v>
      </c>
      <c r="B38" s="77">
        <f>'POSEBNI DIO'!E8+'POSEBNI DIO'!E26+'POSEBNI DIO'!E115</f>
        <v>1115537.8599999999</v>
      </c>
      <c r="C38" s="77">
        <v>1178000</v>
      </c>
      <c r="D38" s="77">
        <v>1474500</v>
      </c>
      <c r="E38" s="77">
        <v>1474500</v>
      </c>
      <c r="F38" s="77">
        <v>1474500</v>
      </c>
    </row>
    <row r="39" spans="1:6" x14ac:dyDescent="0.25">
      <c r="A39" s="27" t="s">
        <v>90</v>
      </c>
      <c r="B39" s="76">
        <f t="shared" ref="B39:C39" si="22">B40</f>
        <v>16486.690000000002</v>
      </c>
      <c r="C39" s="76">
        <f t="shared" si="22"/>
        <v>15300</v>
      </c>
      <c r="D39" s="76">
        <f>D40</f>
        <v>15300</v>
      </c>
      <c r="E39" s="76">
        <f t="shared" ref="E39:F39" si="23">E40</f>
        <v>15300</v>
      </c>
      <c r="F39" s="76">
        <f t="shared" si="23"/>
        <v>15300</v>
      </c>
    </row>
    <row r="40" spans="1:6" x14ac:dyDescent="0.25">
      <c r="A40" s="12" t="s">
        <v>89</v>
      </c>
      <c r="B40" s="77">
        <f>'POSEBNI DIO'!E158+'POSEBNI DIO'!E169</f>
        <v>16486.690000000002</v>
      </c>
      <c r="C40" s="77">
        <v>15300</v>
      </c>
      <c r="D40" s="77">
        <v>15300</v>
      </c>
      <c r="E40" s="77">
        <v>15300</v>
      </c>
      <c r="F40" s="77">
        <v>15300</v>
      </c>
    </row>
  </sheetData>
  <mergeCells count="6">
    <mergeCell ref="A3:F3"/>
    <mergeCell ref="A5:F5"/>
    <mergeCell ref="A7:F7"/>
    <mergeCell ref="A25:F25"/>
    <mergeCell ref="A1:J1"/>
    <mergeCell ref="C2:D2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C28" sqref="C2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3"/>
      <c r="B2" s="3"/>
      <c r="C2" s="150" t="s">
        <v>158</v>
      </c>
      <c r="D2" s="150"/>
      <c r="E2" s="3"/>
      <c r="F2" s="3"/>
    </row>
    <row r="3" spans="1:10" ht="15.75" x14ac:dyDescent="0.25">
      <c r="A3" s="128" t="s">
        <v>23</v>
      </c>
      <c r="B3" s="128"/>
      <c r="C3" s="128"/>
      <c r="D3" s="128"/>
      <c r="E3" s="129"/>
      <c r="F3" s="129"/>
    </row>
    <row r="4" spans="1:10" ht="18" x14ac:dyDescent="0.25">
      <c r="A4" s="3"/>
      <c r="B4" s="3"/>
      <c r="C4" s="3"/>
      <c r="D4" s="3"/>
      <c r="E4" s="4"/>
      <c r="F4" s="4"/>
    </row>
    <row r="5" spans="1:10" ht="18" customHeight="1" x14ac:dyDescent="0.25">
      <c r="A5" s="128" t="s">
        <v>4</v>
      </c>
      <c r="B5" s="130"/>
      <c r="C5" s="130"/>
      <c r="D5" s="130"/>
      <c r="E5" s="130"/>
      <c r="F5" s="130"/>
    </row>
    <row r="6" spans="1:10" ht="18" x14ac:dyDescent="0.25">
      <c r="A6" s="3"/>
      <c r="B6" s="3"/>
      <c r="C6" s="3"/>
      <c r="D6" s="3"/>
      <c r="E6" s="4"/>
      <c r="F6" s="4"/>
    </row>
    <row r="7" spans="1:10" ht="15.75" x14ac:dyDescent="0.25">
      <c r="A7" s="128" t="s">
        <v>13</v>
      </c>
      <c r="B7" s="149"/>
      <c r="C7" s="149"/>
      <c r="D7" s="149"/>
      <c r="E7" s="149"/>
      <c r="F7" s="149"/>
    </row>
    <row r="8" spans="1:10" ht="18" x14ac:dyDescent="0.25">
      <c r="A8" s="3"/>
      <c r="B8" s="3"/>
      <c r="C8" s="3"/>
      <c r="D8" s="3"/>
      <c r="E8" s="4"/>
      <c r="F8" s="4"/>
    </row>
    <row r="9" spans="1:10" ht="25.5" x14ac:dyDescent="0.25">
      <c r="A9" s="20" t="s">
        <v>57</v>
      </c>
      <c r="B9" s="90" t="s">
        <v>118</v>
      </c>
      <c r="C9" s="91" t="s">
        <v>115</v>
      </c>
      <c r="D9" s="91" t="s">
        <v>119</v>
      </c>
      <c r="E9" s="91" t="s">
        <v>44</v>
      </c>
      <c r="F9" s="91" t="s">
        <v>120</v>
      </c>
    </row>
    <row r="10" spans="1:10" ht="15.75" customHeight="1" x14ac:dyDescent="0.25">
      <c r="A10" s="10" t="s">
        <v>14</v>
      </c>
      <c r="B10" s="71">
        <f>B11+B14+B16</f>
        <v>1329472.02</v>
      </c>
      <c r="C10" s="71">
        <f>C11+C14+C16</f>
        <v>1366325</v>
      </c>
      <c r="D10" s="71">
        <f t="shared" ref="D10:F10" si="0">D11+D14+D16</f>
        <v>2655885.2999999998</v>
      </c>
      <c r="E10" s="71">
        <f t="shared" si="0"/>
        <v>1709141</v>
      </c>
      <c r="F10" s="71">
        <f t="shared" si="0"/>
        <v>1709141</v>
      </c>
    </row>
    <row r="11" spans="1:10" ht="15.75" customHeight="1" x14ac:dyDescent="0.25">
      <c r="A11" s="10" t="s">
        <v>15</v>
      </c>
      <c r="B11" s="7"/>
      <c r="C11" s="8"/>
      <c r="D11" s="8"/>
      <c r="E11" s="8"/>
      <c r="F11" s="8"/>
    </row>
    <row r="12" spans="1:10" ht="25.5" x14ac:dyDescent="0.25">
      <c r="A12" s="17" t="s">
        <v>16</v>
      </c>
      <c r="B12" s="7"/>
      <c r="C12" s="8"/>
      <c r="D12" s="8"/>
      <c r="E12" s="8"/>
      <c r="F12" s="8"/>
    </row>
    <row r="13" spans="1:10" x14ac:dyDescent="0.25">
      <c r="A13" s="16" t="s">
        <v>17</v>
      </c>
      <c r="B13" s="7"/>
      <c r="C13" s="8"/>
      <c r="D13" s="8"/>
      <c r="E13" s="8"/>
      <c r="F13" s="8"/>
    </row>
    <row r="14" spans="1:10" x14ac:dyDescent="0.25">
      <c r="A14" s="10" t="s">
        <v>18</v>
      </c>
      <c r="B14" s="7"/>
      <c r="C14" s="8"/>
      <c r="D14" s="8"/>
      <c r="E14" s="8"/>
      <c r="F14" s="9"/>
    </row>
    <row r="15" spans="1:10" ht="25.5" x14ac:dyDescent="0.25">
      <c r="A15" s="18" t="s">
        <v>19</v>
      </c>
      <c r="B15" s="7"/>
      <c r="C15" s="8"/>
      <c r="D15" s="8"/>
      <c r="E15" s="8"/>
      <c r="F15" s="9"/>
    </row>
    <row r="16" spans="1:10" x14ac:dyDescent="0.25">
      <c r="A16" s="78" t="s">
        <v>91</v>
      </c>
      <c r="B16" s="76">
        <f>B17</f>
        <v>1329472.02</v>
      </c>
      <c r="C16" s="76">
        <f>C17</f>
        <v>1366325</v>
      </c>
      <c r="D16" s="76">
        <f t="shared" ref="D16:F16" si="1">D17</f>
        <v>2655885.2999999998</v>
      </c>
      <c r="E16" s="76">
        <f t="shared" si="1"/>
        <v>1709141</v>
      </c>
      <c r="F16" s="76">
        <f t="shared" si="1"/>
        <v>1709141</v>
      </c>
    </row>
    <row r="17" spans="1:6" x14ac:dyDescent="0.25">
      <c r="A17" s="79" t="s">
        <v>92</v>
      </c>
      <c r="B17" s="77">
        <f>' Račun prihoda i rashoda'!D34</f>
        <v>1329472.02</v>
      </c>
      <c r="C17" s="77">
        <v>1366325</v>
      </c>
      <c r="D17" s="77">
        <v>2655885.2999999998</v>
      </c>
      <c r="E17" s="77">
        <v>1709141</v>
      </c>
      <c r="F17" s="77">
        <v>1709141</v>
      </c>
    </row>
  </sheetData>
  <mergeCells count="5">
    <mergeCell ref="A3:F3"/>
    <mergeCell ref="A5:F5"/>
    <mergeCell ref="A7:F7"/>
    <mergeCell ref="A1:J1"/>
    <mergeCell ref="C2:D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E2" sqref="E2:F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3"/>
      <c r="B2" s="3"/>
      <c r="C2" s="3"/>
      <c r="D2" s="3"/>
      <c r="E2" s="150" t="s">
        <v>158</v>
      </c>
      <c r="F2" s="150"/>
      <c r="G2" s="3"/>
      <c r="H2" s="3"/>
    </row>
    <row r="3" spans="1:10" ht="15.75" customHeight="1" x14ac:dyDescent="0.25">
      <c r="A3" s="128" t="s">
        <v>23</v>
      </c>
      <c r="B3" s="128"/>
      <c r="C3" s="128"/>
      <c r="D3" s="128"/>
      <c r="E3" s="128"/>
      <c r="F3" s="128"/>
      <c r="G3" s="128"/>
      <c r="H3" s="128"/>
    </row>
    <row r="4" spans="1:10" ht="18" x14ac:dyDescent="0.25">
      <c r="A4" s="3"/>
      <c r="B4" s="3"/>
      <c r="C4" s="3"/>
      <c r="D4" s="3"/>
      <c r="E4" s="3"/>
      <c r="F4" s="3"/>
      <c r="G4" s="4"/>
      <c r="H4" s="4"/>
    </row>
    <row r="5" spans="1:10" ht="18" customHeight="1" x14ac:dyDescent="0.25">
      <c r="A5" s="128" t="s">
        <v>66</v>
      </c>
      <c r="B5" s="128"/>
      <c r="C5" s="128"/>
      <c r="D5" s="128"/>
      <c r="E5" s="128"/>
      <c r="F5" s="128"/>
      <c r="G5" s="128"/>
      <c r="H5" s="128"/>
    </row>
    <row r="6" spans="1:10" ht="18" x14ac:dyDescent="0.25">
      <c r="A6" s="3"/>
      <c r="B6" s="3"/>
      <c r="C6" s="3"/>
      <c r="D6" s="3"/>
      <c r="E6" s="3"/>
      <c r="F6" s="3"/>
      <c r="G6" s="4"/>
      <c r="H6" s="4"/>
    </row>
    <row r="7" spans="1:10" ht="25.5" x14ac:dyDescent="0.25">
      <c r="A7" s="20" t="s">
        <v>5</v>
      </c>
      <c r="B7" s="19" t="s">
        <v>6</v>
      </c>
      <c r="C7" s="19" t="s">
        <v>43</v>
      </c>
      <c r="D7" s="90" t="s">
        <v>118</v>
      </c>
      <c r="E7" s="91" t="s">
        <v>115</v>
      </c>
      <c r="F7" s="91" t="s">
        <v>119</v>
      </c>
      <c r="G7" s="91" t="s">
        <v>44</v>
      </c>
      <c r="H7" s="91" t="s">
        <v>120</v>
      </c>
    </row>
    <row r="8" spans="1:10" x14ac:dyDescent="0.25">
      <c r="A8" s="41"/>
      <c r="B8" s="42"/>
      <c r="C8" s="40" t="s">
        <v>68</v>
      </c>
      <c r="D8" s="42"/>
      <c r="E8" s="41"/>
      <c r="F8" s="41"/>
      <c r="G8" s="41"/>
      <c r="H8" s="41"/>
    </row>
    <row r="9" spans="1:10" ht="25.5" x14ac:dyDescent="0.25">
      <c r="A9" s="10">
        <v>8</v>
      </c>
      <c r="B9" s="10"/>
      <c r="C9" s="10" t="s">
        <v>20</v>
      </c>
      <c r="D9" s="7"/>
      <c r="E9" s="8"/>
      <c r="F9" s="8"/>
      <c r="G9" s="8"/>
      <c r="H9" s="8"/>
    </row>
    <row r="10" spans="1:10" x14ac:dyDescent="0.25">
      <c r="A10" s="10"/>
      <c r="B10" s="15">
        <v>84</v>
      </c>
      <c r="C10" s="15" t="s">
        <v>27</v>
      </c>
      <c r="D10" s="7"/>
      <c r="E10" s="8"/>
      <c r="F10" s="8"/>
      <c r="G10" s="8"/>
      <c r="H10" s="8"/>
    </row>
    <row r="11" spans="1:10" x14ac:dyDescent="0.25">
      <c r="A11" s="10"/>
      <c r="B11" s="15"/>
      <c r="C11" s="44"/>
      <c r="D11" s="7"/>
      <c r="E11" s="8"/>
      <c r="F11" s="8"/>
      <c r="G11" s="8"/>
      <c r="H11" s="8"/>
    </row>
    <row r="12" spans="1:10" x14ac:dyDescent="0.25">
      <c r="A12" s="10"/>
      <c r="B12" s="15"/>
      <c r="C12" s="40" t="s">
        <v>71</v>
      </c>
      <c r="D12" s="7"/>
      <c r="E12" s="8"/>
      <c r="F12" s="8"/>
      <c r="G12" s="8"/>
      <c r="H12" s="8"/>
    </row>
    <row r="13" spans="1:10" ht="25.5" x14ac:dyDescent="0.25">
      <c r="A13" s="13">
        <v>5</v>
      </c>
      <c r="B13" s="14"/>
      <c r="C13" s="25" t="s">
        <v>21</v>
      </c>
      <c r="D13" s="7"/>
      <c r="E13" s="8"/>
      <c r="F13" s="8"/>
      <c r="G13" s="8"/>
      <c r="H13" s="8"/>
    </row>
    <row r="14" spans="1:10" ht="25.5" x14ac:dyDescent="0.25">
      <c r="A14" s="15"/>
      <c r="B14" s="15">
        <v>54</v>
      </c>
      <c r="C14" s="26" t="s">
        <v>28</v>
      </c>
      <c r="D14" s="7"/>
      <c r="E14" s="8"/>
      <c r="F14" s="8"/>
      <c r="G14" s="8"/>
      <c r="H14" s="9"/>
    </row>
  </sheetData>
  <mergeCells count="4">
    <mergeCell ref="A3:H3"/>
    <mergeCell ref="A5:H5"/>
    <mergeCell ref="A1:J1"/>
    <mergeCell ref="E2:F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C2" sqref="C2:D2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24"/>
      <c r="B2" s="24"/>
      <c r="C2" s="150" t="s">
        <v>158</v>
      </c>
      <c r="D2" s="150"/>
      <c r="E2" s="24"/>
      <c r="F2" s="24"/>
    </row>
    <row r="3" spans="1:10" ht="15.75" customHeight="1" x14ac:dyDescent="0.25">
      <c r="A3" s="128" t="s">
        <v>23</v>
      </c>
      <c r="B3" s="128"/>
      <c r="C3" s="128"/>
      <c r="D3" s="128"/>
      <c r="E3" s="128"/>
      <c r="F3" s="128"/>
    </row>
    <row r="4" spans="1:10" ht="18" x14ac:dyDescent="0.25">
      <c r="A4" s="24"/>
      <c r="B4" s="24"/>
      <c r="C4" s="24"/>
      <c r="D4" s="24"/>
      <c r="E4" s="4"/>
      <c r="F4" s="4"/>
    </row>
    <row r="5" spans="1:10" ht="18" customHeight="1" x14ac:dyDescent="0.25">
      <c r="A5" s="128" t="s">
        <v>67</v>
      </c>
      <c r="B5" s="128"/>
      <c r="C5" s="128"/>
      <c r="D5" s="128"/>
      <c r="E5" s="128"/>
      <c r="F5" s="128"/>
    </row>
    <row r="6" spans="1:10" ht="18" x14ac:dyDescent="0.25">
      <c r="A6" s="24"/>
      <c r="B6" s="24"/>
      <c r="C6" s="24"/>
      <c r="D6" s="24"/>
      <c r="E6" s="4"/>
      <c r="F6" s="4"/>
    </row>
    <row r="7" spans="1:10" ht="25.5" x14ac:dyDescent="0.25">
      <c r="A7" s="19" t="s">
        <v>57</v>
      </c>
      <c r="B7" s="90" t="s">
        <v>118</v>
      </c>
      <c r="C7" s="91" t="s">
        <v>115</v>
      </c>
      <c r="D7" s="91" t="s">
        <v>119</v>
      </c>
      <c r="E7" s="91" t="s">
        <v>44</v>
      </c>
      <c r="F7" s="91" t="s">
        <v>120</v>
      </c>
    </row>
    <row r="8" spans="1:10" x14ac:dyDescent="0.25">
      <c r="A8" s="10" t="s">
        <v>68</v>
      </c>
      <c r="B8" s="7"/>
      <c r="C8" s="8"/>
      <c r="D8" s="8"/>
      <c r="E8" s="8"/>
      <c r="F8" s="8"/>
    </row>
    <row r="9" spans="1:10" ht="25.5" x14ac:dyDescent="0.25">
      <c r="A9" s="10" t="s">
        <v>69</v>
      </c>
      <c r="B9" s="7"/>
      <c r="C9" s="8"/>
      <c r="D9" s="8"/>
      <c r="E9" s="8"/>
      <c r="F9" s="8"/>
    </row>
    <row r="10" spans="1:10" ht="25.5" x14ac:dyDescent="0.25">
      <c r="A10" s="17" t="s">
        <v>70</v>
      </c>
      <c r="B10" s="7"/>
      <c r="C10" s="8"/>
      <c r="D10" s="8"/>
      <c r="E10" s="8"/>
      <c r="F10" s="8"/>
    </row>
    <row r="11" spans="1:10" x14ac:dyDescent="0.25">
      <c r="A11" s="17"/>
      <c r="B11" s="7"/>
      <c r="C11" s="8"/>
      <c r="D11" s="8"/>
      <c r="E11" s="8"/>
      <c r="F11" s="8"/>
    </row>
    <row r="12" spans="1:10" x14ac:dyDescent="0.25">
      <c r="A12" s="10" t="s">
        <v>71</v>
      </c>
      <c r="B12" s="7"/>
      <c r="C12" s="8"/>
      <c r="D12" s="8"/>
      <c r="E12" s="8"/>
      <c r="F12" s="8"/>
    </row>
    <row r="13" spans="1:10" x14ac:dyDescent="0.25">
      <c r="A13" s="25" t="s">
        <v>62</v>
      </c>
      <c r="B13" s="7"/>
      <c r="C13" s="8"/>
      <c r="D13" s="8"/>
      <c r="E13" s="8"/>
      <c r="F13" s="8"/>
    </row>
    <row r="14" spans="1:10" x14ac:dyDescent="0.25">
      <c r="A14" s="12" t="s">
        <v>63</v>
      </c>
      <c r="B14" s="7"/>
      <c r="C14" s="8"/>
      <c r="D14" s="8"/>
      <c r="E14" s="8"/>
      <c r="F14" s="9"/>
    </row>
    <row r="15" spans="1:10" x14ac:dyDescent="0.25">
      <c r="A15" s="25" t="s">
        <v>64</v>
      </c>
      <c r="B15" s="7"/>
      <c r="C15" s="8"/>
      <c r="D15" s="8"/>
      <c r="E15" s="8"/>
      <c r="F15" s="9"/>
    </row>
    <row r="16" spans="1:10" x14ac:dyDescent="0.25">
      <c r="A16" s="12" t="s">
        <v>65</v>
      </c>
      <c r="B16" s="7"/>
      <c r="C16" s="8"/>
      <c r="D16" s="8"/>
      <c r="E16" s="8"/>
      <c r="F16" s="9"/>
    </row>
  </sheetData>
  <mergeCells count="4">
    <mergeCell ref="A3:F3"/>
    <mergeCell ref="A5:F5"/>
    <mergeCell ref="A1:J1"/>
    <mergeCell ref="C2:D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>
      <selection activeCell="A3" sqref="A3:I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27" t="s">
        <v>113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" customHeight="1" x14ac:dyDescent="0.25">
      <c r="A2" s="3"/>
      <c r="B2" s="3"/>
      <c r="C2" s="3"/>
      <c r="D2" s="3"/>
      <c r="E2" s="3"/>
      <c r="F2" s="150" t="s">
        <v>158</v>
      </c>
      <c r="G2" s="150"/>
      <c r="H2" s="4"/>
      <c r="I2" s="4"/>
    </row>
    <row r="3" spans="1:10" ht="18" customHeight="1" x14ac:dyDescent="0.25">
      <c r="A3" s="128" t="s">
        <v>22</v>
      </c>
      <c r="B3" s="130"/>
      <c r="C3" s="130"/>
      <c r="D3" s="130"/>
      <c r="E3" s="130"/>
      <c r="F3" s="130"/>
      <c r="G3" s="130"/>
      <c r="H3" s="130"/>
      <c r="I3" s="130"/>
    </row>
    <row r="4" spans="1:10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10" ht="25.5" x14ac:dyDescent="0.25">
      <c r="A5" s="154" t="s">
        <v>24</v>
      </c>
      <c r="B5" s="155"/>
      <c r="C5" s="156"/>
      <c r="D5" s="19" t="s">
        <v>25</v>
      </c>
      <c r="E5" s="90" t="s">
        <v>118</v>
      </c>
      <c r="F5" s="91" t="s">
        <v>115</v>
      </c>
      <c r="G5" s="91" t="s">
        <v>119</v>
      </c>
      <c r="H5" s="91" t="s">
        <v>44</v>
      </c>
      <c r="I5" s="91" t="s">
        <v>120</v>
      </c>
    </row>
    <row r="6" spans="1:10" ht="25.5" x14ac:dyDescent="0.25">
      <c r="A6" s="157" t="s">
        <v>94</v>
      </c>
      <c r="B6" s="158"/>
      <c r="C6" s="159"/>
      <c r="D6" s="29" t="s">
        <v>93</v>
      </c>
      <c r="E6" s="71">
        <f>E8+E26</f>
        <v>1019670.0499999999</v>
      </c>
      <c r="F6" s="71">
        <f>F8+F26</f>
        <v>1075000</v>
      </c>
      <c r="G6" s="71">
        <f>G8+G26</f>
        <v>1369500</v>
      </c>
      <c r="H6" s="71">
        <f>H8+H26</f>
        <v>1369500</v>
      </c>
      <c r="I6" s="71">
        <f>I8+I26</f>
        <v>1369500</v>
      </c>
    </row>
    <row r="7" spans="1:10" x14ac:dyDescent="0.25">
      <c r="A7" s="157" t="s">
        <v>31</v>
      </c>
      <c r="B7" s="158"/>
      <c r="C7" s="159"/>
      <c r="D7" s="29" t="s">
        <v>32</v>
      </c>
      <c r="E7" s="7"/>
      <c r="F7" s="8"/>
      <c r="G7" s="8"/>
      <c r="H7" s="8"/>
      <c r="I7" s="8"/>
    </row>
    <row r="8" spans="1:10" x14ac:dyDescent="0.25">
      <c r="A8" s="160" t="s">
        <v>95</v>
      </c>
      <c r="B8" s="161"/>
      <c r="C8" s="162"/>
      <c r="D8" s="39" t="s">
        <v>34</v>
      </c>
      <c r="E8" s="71">
        <f>E9</f>
        <v>996315.02999999991</v>
      </c>
      <c r="F8" s="71">
        <f>F9</f>
        <v>1050000</v>
      </c>
      <c r="G8" s="71">
        <f>G9</f>
        <v>1341500</v>
      </c>
      <c r="H8" s="71">
        <f t="shared" ref="H8:I8" si="0">H9</f>
        <v>1341500</v>
      </c>
      <c r="I8" s="71">
        <f t="shared" si="0"/>
        <v>1341500</v>
      </c>
    </row>
    <row r="9" spans="1:10" x14ac:dyDescent="0.25">
      <c r="A9" s="163">
        <v>3</v>
      </c>
      <c r="B9" s="164"/>
      <c r="C9" s="165"/>
      <c r="D9" s="28" t="s">
        <v>10</v>
      </c>
      <c r="E9" s="71">
        <f>E10+E16</f>
        <v>996315.02999999991</v>
      </c>
      <c r="F9" s="71">
        <f>F10+F16</f>
        <v>1050000</v>
      </c>
      <c r="G9" s="71">
        <f>G10+G16</f>
        <v>1341500</v>
      </c>
      <c r="H9" s="71">
        <f>H10+H16</f>
        <v>1341500</v>
      </c>
      <c r="I9" s="71">
        <f>I10+I16</f>
        <v>1341500</v>
      </c>
    </row>
    <row r="10" spans="1:10" x14ac:dyDescent="0.25">
      <c r="A10" s="166">
        <v>31</v>
      </c>
      <c r="B10" s="167"/>
      <c r="C10" s="168"/>
      <c r="D10" s="93" t="s">
        <v>11</v>
      </c>
      <c r="E10" s="71">
        <f>SUM(E11:E15)</f>
        <v>960977.41999999993</v>
      </c>
      <c r="F10" s="71">
        <f>SUM(F11:F15)</f>
        <v>1011200</v>
      </c>
      <c r="G10" s="71">
        <f>SUM(G11:G15)</f>
        <v>1301000</v>
      </c>
      <c r="H10" s="71">
        <f t="shared" ref="H10:I10" si="1">SUM(H11:H15)</f>
        <v>1301000</v>
      </c>
      <c r="I10" s="71">
        <f t="shared" si="1"/>
        <v>1301000</v>
      </c>
    </row>
    <row r="11" spans="1:10" x14ac:dyDescent="0.25">
      <c r="A11" s="169">
        <v>3111</v>
      </c>
      <c r="B11" s="147"/>
      <c r="C11" s="148"/>
      <c r="D11" s="15" t="s">
        <v>129</v>
      </c>
      <c r="E11" s="7">
        <v>770326.47</v>
      </c>
      <c r="F11" s="8">
        <v>779762</v>
      </c>
      <c r="G11" s="8">
        <v>1061500</v>
      </c>
      <c r="H11" s="8">
        <v>1061500</v>
      </c>
      <c r="I11" s="8">
        <v>1061500</v>
      </c>
    </row>
    <row r="12" spans="1:10" x14ac:dyDescent="0.25">
      <c r="A12" s="169">
        <v>3113</v>
      </c>
      <c r="B12" s="147"/>
      <c r="C12" s="148"/>
      <c r="D12" s="15" t="s">
        <v>131</v>
      </c>
      <c r="E12" s="7">
        <v>16657.91</v>
      </c>
      <c r="F12" s="8">
        <v>17000</v>
      </c>
      <c r="G12" s="8">
        <v>22000</v>
      </c>
      <c r="H12" s="8">
        <v>22000</v>
      </c>
      <c r="I12" s="8">
        <v>22000</v>
      </c>
    </row>
    <row r="13" spans="1:10" x14ac:dyDescent="0.25">
      <c r="A13" s="169">
        <v>3114</v>
      </c>
      <c r="B13" s="147"/>
      <c r="C13" s="148"/>
      <c r="D13" s="15" t="s">
        <v>132</v>
      </c>
      <c r="E13" s="7">
        <v>1780.84</v>
      </c>
      <c r="F13" s="8">
        <v>2500</v>
      </c>
      <c r="G13" s="8">
        <v>2500</v>
      </c>
      <c r="H13" s="8">
        <v>2500</v>
      </c>
      <c r="I13" s="8">
        <v>2500</v>
      </c>
    </row>
    <row r="14" spans="1:10" x14ac:dyDescent="0.25">
      <c r="A14" s="169">
        <v>3121</v>
      </c>
      <c r="B14" s="147"/>
      <c r="C14" s="148"/>
      <c r="D14" s="64" t="s">
        <v>130</v>
      </c>
      <c r="E14" s="7">
        <v>41629.89</v>
      </c>
      <c r="F14" s="8">
        <v>54000</v>
      </c>
      <c r="G14" s="8">
        <v>45000</v>
      </c>
      <c r="H14" s="8">
        <v>45000</v>
      </c>
      <c r="I14" s="8">
        <v>45000</v>
      </c>
    </row>
    <row r="15" spans="1:10" ht="25.5" x14ac:dyDescent="0.25">
      <c r="A15" s="169">
        <v>3132</v>
      </c>
      <c r="B15" s="147"/>
      <c r="C15" s="148"/>
      <c r="D15" s="96" t="s">
        <v>133</v>
      </c>
      <c r="E15" s="7">
        <v>130582.31</v>
      </c>
      <c r="F15" s="8">
        <v>157938</v>
      </c>
      <c r="G15" s="8">
        <v>170000</v>
      </c>
      <c r="H15" s="8">
        <v>170000</v>
      </c>
      <c r="I15" s="8">
        <v>170000</v>
      </c>
    </row>
    <row r="16" spans="1:10" s="108" customFormat="1" x14ac:dyDescent="0.25">
      <c r="A16" s="166">
        <v>32</v>
      </c>
      <c r="B16" s="167"/>
      <c r="C16" s="168"/>
      <c r="D16" s="93" t="s">
        <v>26</v>
      </c>
      <c r="E16" s="71">
        <f>SUM(E17:E19)</f>
        <v>35337.61</v>
      </c>
      <c r="F16" s="71">
        <f>SUM(F17:F18)</f>
        <v>38800</v>
      </c>
      <c r="G16" s="71">
        <f>SUM(G17:G18)</f>
        <v>40500</v>
      </c>
      <c r="H16" s="71">
        <f t="shared" ref="H16:I16" si="2">SUM(H17:H18)</f>
        <v>40500</v>
      </c>
      <c r="I16" s="71">
        <f t="shared" si="2"/>
        <v>40500</v>
      </c>
    </row>
    <row r="17" spans="1:9" x14ac:dyDescent="0.25">
      <c r="A17" s="97">
        <v>3212</v>
      </c>
      <c r="B17" s="98"/>
      <c r="C17" s="99"/>
      <c r="D17" s="64" t="s">
        <v>135</v>
      </c>
      <c r="E17" s="7">
        <v>31848.11</v>
      </c>
      <c r="F17" s="8">
        <v>36000</v>
      </c>
      <c r="G17" s="8">
        <v>36000</v>
      </c>
      <c r="H17" s="8">
        <v>36000</v>
      </c>
      <c r="I17" s="8">
        <v>36000</v>
      </c>
    </row>
    <row r="18" spans="1:9" x14ac:dyDescent="0.25">
      <c r="A18" s="97">
        <v>3295</v>
      </c>
      <c r="B18" s="98"/>
      <c r="C18" s="99"/>
      <c r="D18" s="64" t="s">
        <v>152</v>
      </c>
      <c r="E18" s="7">
        <v>2800</v>
      </c>
      <c r="F18" s="8">
        <v>2800</v>
      </c>
      <c r="G18" s="8">
        <v>4500</v>
      </c>
      <c r="H18" s="8">
        <v>4500</v>
      </c>
      <c r="I18" s="8">
        <v>4500</v>
      </c>
    </row>
    <row r="19" spans="1:9" ht="25.5" x14ac:dyDescent="0.25">
      <c r="A19" s="116">
        <v>3299</v>
      </c>
      <c r="B19" s="117"/>
      <c r="C19" s="118"/>
      <c r="D19" s="64" t="s">
        <v>153</v>
      </c>
      <c r="E19" s="7">
        <v>689.5</v>
      </c>
      <c r="F19" s="8"/>
      <c r="G19" s="8"/>
      <c r="H19" s="8"/>
      <c r="I19" s="8"/>
    </row>
    <row r="20" spans="1:9" x14ac:dyDescent="0.25">
      <c r="A20" s="83">
        <v>34</v>
      </c>
      <c r="B20" s="84"/>
      <c r="C20" s="85"/>
      <c r="D20" s="82" t="s">
        <v>84</v>
      </c>
      <c r="E20" s="7"/>
      <c r="F20" s="8"/>
      <c r="G20" s="8"/>
      <c r="H20" s="8"/>
      <c r="I20" s="9"/>
    </row>
    <row r="21" spans="1:9" x14ac:dyDescent="0.25">
      <c r="A21" s="157" t="s">
        <v>29</v>
      </c>
      <c r="B21" s="158"/>
      <c r="C21" s="159"/>
      <c r="D21" s="29" t="s">
        <v>30</v>
      </c>
      <c r="E21" s="7"/>
      <c r="F21" s="8"/>
      <c r="G21" s="71"/>
      <c r="H21" s="8"/>
      <c r="I21" s="8"/>
    </row>
    <row r="22" spans="1:9" ht="14.25" customHeight="1" x14ac:dyDescent="0.25">
      <c r="A22" s="157" t="s">
        <v>35</v>
      </c>
      <c r="B22" s="158"/>
      <c r="C22" s="159"/>
      <c r="D22" s="29" t="s">
        <v>36</v>
      </c>
      <c r="E22" s="7"/>
      <c r="F22" s="8"/>
      <c r="G22" s="71"/>
      <c r="H22" s="8"/>
      <c r="I22" s="8"/>
    </row>
    <row r="23" spans="1:9" ht="15" customHeight="1" x14ac:dyDescent="0.25">
      <c r="A23" s="160" t="s">
        <v>33</v>
      </c>
      <c r="B23" s="161"/>
      <c r="C23" s="162"/>
      <c r="D23" s="39" t="s">
        <v>34</v>
      </c>
      <c r="E23" s="7"/>
      <c r="F23" s="8"/>
      <c r="G23" s="8"/>
      <c r="H23" s="8"/>
      <c r="I23" s="9"/>
    </row>
    <row r="24" spans="1:9" x14ac:dyDescent="0.25">
      <c r="A24" s="163">
        <v>3</v>
      </c>
      <c r="B24" s="164"/>
      <c r="C24" s="165"/>
      <c r="D24" s="28" t="s">
        <v>10</v>
      </c>
      <c r="E24" s="7"/>
      <c r="F24" s="8"/>
      <c r="G24" s="8"/>
      <c r="H24" s="8"/>
      <c r="I24" s="9"/>
    </row>
    <row r="25" spans="1:9" x14ac:dyDescent="0.25">
      <c r="A25" s="151">
        <v>32</v>
      </c>
      <c r="B25" s="152"/>
      <c r="C25" s="153"/>
      <c r="D25" s="28" t="s">
        <v>26</v>
      </c>
      <c r="E25" s="7"/>
      <c r="F25" s="8"/>
      <c r="G25" s="8"/>
      <c r="H25" s="8"/>
      <c r="I25" s="9"/>
    </row>
    <row r="26" spans="1:9" ht="15" customHeight="1" x14ac:dyDescent="0.25">
      <c r="A26" s="160" t="s">
        <v>95</v>
      </c>
      <c r="B26" s="161"/>
      <c r="C26" s="162"/>
      <c r="D26" s="39" t="s">
        <v>34</v>
      </c>
      <c r="E26" s="71">
        <f t="shared" ref="E26:G28" si="3">E27</f>
        <v>23355.02</v>
      </c>
      <c r="F26" s="71">
        <f t="shared" si="3"/>
        <v>25000</v>
      </c>
      <c r="G26" s="71">
        <f t="shared" si="3"/>
        <v>28000</v>
      </c>
      <c r="H26" s="71">
        <f t="shared" ref="H26:I28" si="4">H27</f>
        <v>28000</v>
      </c>
      <c r="I26" s="71">
        <f t="shared" si="4"/>
        <v>28000</v>
      </c>
    </row>
    <row r="27" spans="1:9" ht="25.5" x14ac:dyDescent="0.25">
      <c r="A27" s="163">
        <v>4</v>
      </c>
      <c r="B27" s="164"/>
      <c r="C27" s="165"/>
      <c r="D27" s="28" t="s">
        <v>12</v>
      </c>
      <c r="E27" s="71">
        <f t="shared" si="3"/>
        <v>23355.02</v>
      </c>
      <c r="F27" s="71">
        <f t="shared" si="3"/>
        <v>25000</v>
      </c>
      <c r="G27" s="71">
        <f t="shared" si="3"/>
        <v>28000</v>
      </c>
      <c r="H27" s="71">
        <f t="shared" si="4"/>
        <v>28000</v>
      </c>
      <c r="I27" s="71">
        <f t="shared" si="4"/>
        <v>28000</v>
      </c>
    </row>
    <row r="28" spans="1:9" ht="25.5" x14ac:dyDescent="0.25">
      <c r="A28" s="151">
        <v>42</v>
      </c>
      <c r="B28" s="152"/>
      <c r="C28" s="153"/>
      <c r="D28" s="28" t="s">
        <v>42</v>
      </c>
      <c r="E28" s="8">
        <f t="shared" si="3"/>
        <v>23355.02</v>
      </c>
      <c r="F28" s="8">
        <f t="shared" si="3"/>
        <v>25000</v>
      </c>
      <c r="G28" s="8">
        <f t="shared" si="3"/>
        <v>28000</v>
      </c>
      <c r="H28" s="8">
        <f t="shared" si="4"/>
        <v>28000</v>
      </c>
      <c r="I28" s="8">
        <f t="shared" si="4"/>
        <v>28000</v>
      </c>
    </row>
    <row r="29" spans="1:9" x14ac:dyDescent="0.25">
      <c r="A29" s="151">
        <v>4241</v>
      </c>
      <c r="B29" s="152"/>
      <c r="C29" s="153"/>
      <c r="D29" s="96" t="s">
        <v>159</v>
      </c>
      <c r="E29" s="7">
        <v>23355.02</v>
      </c>
      <c r="F29" s="8">
        <v>25000</v>
      </c>
      <c r="G29" s="8">
        <v>28000</v>
      </c>
      <c r="H29" s="8">
        <v>28000</v>
      </c>
      <c r="I29" s="8">
        <v>28000</v>
      </c>
    </row>
    <row r="31" spans="1:9" ht="25.5" x14ac:dyDescent="0.25">
      <c r="A31" s="154" t="s">
        <v>24</v>
      </c>
      <c r="B31" s="155"/>
      <c r="C31" s="156"/>
      <c r="D31" s="19" t="s">
        <v>25</v>
      </c>
      <c r="E31" s="90" t="s">
        <v>118</v>
      </c>
      <c r="F31" s="91" t="s">
        <v>115</v>
      </c>
      <c r="G31" s="91" t="s">
        <v>119</v>
      </c>
      <c r="H31" s="91" t="s">
        <v>44</v>
      </c>
      <c r="I31" s="91" t="s">
        <v>120</v>
      </c>
    </row>
    <row r="32" spans="1:9" ht="25.5" customHeight="1" x14ac:dyDescent="0.25">
      <c r="A32" s="157" t="s">
        <v>94</v>
      </c>
      <c r="B32" s="158"/>
      <c r="C32" s="159"/>
      <c r="D32" s="65" t="s">
        <v>96</v>
      </c>
      <c r="E32" s="71">
        <f>E34</f>
        <v>46891.479999999996</v>
      </c>
      <c r="F32" s="71">
        <f>F34</f>
        <v>64000</v>
      </c>
      <c r="G32" s="71">
        <f>G34</f>
        <v>88000</v>
      </c>
      <c r="H32" s="71">
        <f t="shared" ref="H32:I32" si="5">H34</f>
        <v>88000</v>
      </c>
      <c r="I32" s="71">
        <f t="shared" si="5"/>
        <v>88000</v>
      </c>
    </row>
    <row r="33" spans="1:9" x14ac:dyDescent="0.25">
      <c r="A33" s="157" t="s">
        <v>31</v>
      </c>
      <c r="B33" s="158"/>
      <c r="C33" s="159"/>
      <c r="D33" s="65" t="s">
        <v>32</v>
      </c>
      <c r="E33" s="7"/>
      <c r="F33" s="8"/>
      <c r="G33" s="8"/>
      <c r="H33" s="8"/>
      <c r="I33" s="8"/>
    </row>
    <row r="34" spans="1:9" x14ac:dyDescent="0.25">
      <c r="A34" s="160" t="s">
        <v>97</v>
      </c>
      <c r="B34" s="161"/>
      <c r="C34" s="162"/>
      <c r="D34" s="66" t="s">
        <v>34</v>
      </c>
      <c r="E34" s="71">
        <f>E35</f>
        <v>46891.479999999996</v>
      </c>
      <c r="F34" s="71">
        <f>F35</f>
        <v>64000</v>
      </c>
      <c r="G34" s="71">
        <f>G35</f>
        <v>88000</v>
      </c>
      <c r="H34" s="71">
        <f t="shared" ref="H34:I34" si="6">H35</f>
        <v>88000</v>
      </c>
      <c r="I34" s="71">
        <f t="shared" si="6"/>
        <v>88000</v>
      </c>
    </row>
    <row r="35" spans="1:9" x14ac:dyDescent="0.25">
      <c r="A35" s="163">
        <v>3</v>
      </c>
      <c r="B35" s="164"/>
      <c r="C35" s="165"/>
      <c r="D35" s="67" t="s">
        <v>10</v>
      </c>
      <c r="E35" s="71">
        <f>E36+E40</f>
        <v>46891.479999999996</v>
      </c>
      <c r="F35" s="71">
        <f>F36+F40</f>
        <v>64000</v>
      </c>
      <c r="G35" s="71">
        <f>G36+G40</f>
        <v>88000</v>
      </c>
      <c r="H35" s="71">
        <f t="shared" ref="H35:I35" si="7">H36+H40</f>
        <v>88000</v>
      </c>
      <c r="I35" s="71">
        <f t="shared" si="7"/>
        <v>88000</v>
      </c>
    </row>
    <row r="36" spans="1:9" x14ac:dyDescent="0.25">
      <c r="A36" s="151">
        <v>31</v>
      </c>
      <c r="B36" s="152"/>
      <c r="C36" s="153"/>
      <c r="D36" s="67" t="s">
        <v>11</v>
      </c>
      <c r="E36" s="8">
        <f>SUM(E37:E39)</f>
        <v>35609.32</v>
      </c>
      <c r="F36" s="8">
        <f>SUM(F37:F39)</f>
        <v>46500</v>
      </c>
      <c r="G36" s="8">
        <f>SUM(G37:G39)</f>
        <v>69400</v>
      </c>
      <c r="H36" s="8">
        <f t="shared" ref="H36:I36" si="8">SUM(H37:H39)</f>
        <v>69400</v>
      </c>
      <c r="I36" s="8">
        <f t="shared" si="8"/>
        <v>69400</v>
      </c>
    </row>
    <row r="37" spans="1:9" x14ac:dyDescent="0.25">
      <c r="A37" s="169">
        <v>3111</v>
      </c>
      <c r="B37" s="147"/>
      <c r="C37" s="148"/>
      <c r="D37" s="15" t="s">
        <v>129</v>
      </c>
      <c r="E37" s="7">
        <v>29450.05</v>
      </c>
      <c r="F37" s="8">
        <v>37200</v>
      </c>
      <c r="G37" s="8">
        <v>58285</v>
      </c>
      <c r="H37" s="8">
        <v>58285</v>
      </c>
      <c r="I37" s="8">
        <v>58285</v>
      </c>
    </row>
    <row r="38" spans="1:9" x14ac:dyDescent="0.25">
      <c r="A38" s="169">
        <v>3121</v>
      </c>
      <c r="B38" s="147"/>
      <c r="C38" s="148"/>
      <c r="D38" s="64" t="s">
        <v>130</v>
      </c>
      <c r="E38" s="7">
        <v>1300</v>
      </c>
      <c r="F38" s="8">
        <v>1800</v>
      </c>
      <c r="G38" s="8">
        <v>1500</v>
      </c>
      <c r="H38" s="8">
        <v>1500</v>
      </c>
      <c r="I38" s="8">
        <v>1500</v>
      </c>
    </row>
    <row r="39" spans="1:9" ht="25.5" x14ac:dyDescent="0.25">
      <c r="A39" s="169">
        <v>3132</v>
      </c>
      <c r="B39" s="147"/>
      <c r="C39" s="148"/>
      <c r="D39" s="96" t="s">
        <v>133</v>
      </c>
      <c r="E39" s="7">
        <v>4859.2700000000004</v>
      </c>
      <c r="F39" s="8">
        <v>7500</v>
      </c>
      <c r="G39" s="8">
        <v>9615</v>
      </c>
      <c r="H39" s="8">
        <v>9615</v>
      </c>
      <c r="I39" s="8">
        <v>9615</v>
      </c>
    </row>
    <row r="40" spans="1:9" x14ac:dyDescent="0.25">
      <c r="A40" s="151">
        <v>32</v>
      </c>
      <c r="B40" s="152"/>
      <c r="C40" s="153"/>
      <c r="D40" s="67" t="s">
        <v>26</v>
      </c>
      <c r="E40" s="8">
        <f>SUM(E41:E43)</f>
        <v>11282.16</v>
      </c>
      <c r="F40" s="8">
        <f>SUM(F41:F43)</f>
        <v>17500</v>
      </c>
      <c r="G40" s="8">
        <f>SUM(G42:G43)</f>
        <v>18600</v>
      </c>
      <c r="H40" s="8">
        <f>SUM(H42:H43)</f>
        <v>18600</v>
      </c>
      <c r="I40" s="8">
        <f>SUM(I42:I43)</f>
        <v>18600</v>
      </c>
    </row>
    <row r="41" spans="1:9" x14ac:dyDescent="0.25">
      <c r="A41" s="112">
        <v>3212</v>
      </c>
      <c r="B41" s="113"/>
      <c r="C41" s="114"/>
      <c r="D41" s="115" t="s">
        <v>135</v>
      </c>
      <c r="E41" s="7">
        <v>586.73</v>
      </c>
      <c r="F41" s="8">
        <v>1000</v>
      </c>
      <c r="G41" s="8"/>
      <c r="H41" s="8"/>
      <c r="I41" s="8"/>
    </row>
    <row r="42" spans="1:9" ht="25.5" x14ac:dyDescent="0.25">
      <c r="A42" s="97">
        <v>3221</v>
      </c>
      <c r="B42" s="98"/>
      <c r="C42" s="99"/>
      <c r="D42" s="64" t="s">
        <v>138</v>
      </c>
      <c r="E42" s="7"/>
      <c r="F42" s="8">
        <v>500</v>
      </c>
      <c r="G42" s="8">
        <v>1000</v>
      </c>
      <c r="H42" s="8">
        <v>1000</v>
      </c>
      <c r="I42" s="8">
        <v>1000</v>
      </c>
    </row>
    <row r="43" spans="1:9" x14ac:dyDescent="0.25">
      <c r="A43" s="97">
        <v>3222</v>
      </c>
      <c r="B43" s="98"/>
      <c r="C43" s="99"/>
      <c r="D43" s="64" t="s">
        <v>139</v>
      </c>
      <c r="E43" s="7">
        <v>10695.43</v>
      </c>
      <c r="F43" s="8">
        <v>16000</v>
      </c>
      <c r="G43" s="8">
        <v>17600</v>
      </c>
      <c r="H43" s="8">
        <v>17600</v>
      </c>
      <c r="I43" s="8">
        <v>17600</v>
      </c>
    </row>
    <row r="44" spans="1:9" x14ac:dyDescent="0.25">
      <c r="A44" s="157" t="s">
        <v>29</v>
      </c>
      <c r="B44" s="158"/>
      <c r="C44" s="159"/>
      <c r="D44" s="65" t="s">
        <v>30</v>
      </c>
      <c r="E44" s="7"/>
      <c r="F44" s="8"/>
      <c r="G44" s="8"/>
      <c r="H44" s="8"/>
      <c r="I44" s="8"/>
    </row>
    <row r="45" spans="1:9" ht="25.5" x14ac:dyDescent="0.25">
      <c r="A45" s="157" t="s">
        <v>35</v>
      </c>
      <c r="B45" s="158"/>
      <c r="C45" s="159"/>
      <c r="D45" s="65" t="s">
        <v>36</v>
      </c>
      <c r="E45" s="7"/>
      <c r="F45" s="8"/>
      <c r="G45" s="8"/>
      <c r="H45" s="8"/>
      <c r="I45" s="8"/>
    </row>
    <row r="46" spans="1:9" x14ac:dyDescent="0.25">
      <c r="A46" s="160" t="s">
        <v>33</v>
      </c>
      <c r="B46" s="161"/>
      <c r="C46" s="162"/>
      <c r="D46" s="66" t="s">
        <v>34</v>
      </c>
      <c r="E46" s="7"/>
      <c r="F46" s="8"/>
      <c r="G46" s="8"/>
      <c r="H46" s="8"/>
      <c r="I46" s="9"/>
    </row>
    <row r="47" spans="1:9" x14ac:dyDescent="0.25">
      <c r="A47" s="163">
        <v>3</v>
      </c>
      <c r="B47" s="164"/>
      <c r="C47" s="165"/>
      <c r="D47" s="67" t="s">
        <v>10</v>
      </c>
      <c r="E47" s="7"/>
      <c r="F47" s="8"/>
      <c r="G47" s="8"/>
      <c r="H47" s="8"/>
      <c r="I47" s="9"/>
    </row>
    <row r="48" spans="1:9" x14ac:dyDescent="0.25">
      <c r="A48" s="151">
        <v>32</v>
      </c>
      <c r="B48" s="152"/>
      <c r="C48" s="153"/>
      <c r="D48" s="67" t="s">
        <v>26</v>
      </c>
      <c r="E48" s="7"/>
      <c r="F48" s="8"/>
      <c r="G48" s="8"/>
      <c r="H48" s="8"/>
      <c r="I48" s="9"/>
    </row>
    <row r="49" spans="1:9" x14ac:dyDescent="0.25">
      <c r="A49" s="160" t="s">
        <v>33</v>
      </c>
      <c r="B49" s="161"/>
      <c r="C49" s="162"/>
      <c r="D49" s="66" t="s">
        <v>34</v>
      </c>
      <c r="E49" s="7"/>
      <c r="F49" s="8"/>
      <c r="G49" s="8"/>
      <c r="H49" s="8"/>
      <c r="I49" s="9"/>
    </row>
    <row r="50" spans="1:9" ht="25.5" x14ac:dyDescent="0.25">
      <c r="A50" s="163">
        <v>4</v>
      </c>
      <c r="B50" s="164"/>
      <c r="C50" s="165"/>
      <c r="D50" s="67" t="s">
        <v>12</v>
      </c>
      <c r="E50" s="7"/>
      <c r="F50" s="8"/>
      <c r="G50" s="8"/>
      <c r="H50" s="8"/>
      <c r="I50" s="9"/>
    </row>
    <row r="51" spans="1:9" ht="25.5" x14ac:dyDescent="0.25">
      <c r="A51" s="151">
        <v>42</v>
      </c>
      <c r="B51" s="152"/>
      <c r="C51" s="153"/>
      <c r="D51" s="67" t="s">
        <v>42</v>
      </c>
      <c r="E51" s="7"/>
      <c r="F51" s="8"/>
      <c r="G51" s="8"/>
      <c r="H51" s="8"/>
      <c r="I51" s="9"/>
    </row>
    <row r="54" spans="1:9" ht="25.5" x14ac:dyDescent="0.25">
      <c r="A54" s="154" t="s">
        <v>24</v>
      </c>
      <c r="B54" s="155"/>
      <c r="C54" s="156"/>
      <c r="D54" s="19" t="s">
        <v>25</v>
      </c>
      <c r="E54" s="90" t="s">
        <v>118</v>
      </c>
      <c r="F54" s="91" t="s">
        <v>115</v>
      </c>
      <c r="G54" s="91" t="s">
        <v>119</v>
      </c>
      <c r="H54" s="91" t="s">
        <v>44</v>
      </c>
      <c r="I54" s="91" t="s">
        <v>120</v>
      </c>
    </row>
    <row r="55" spans="1:9" ht="38.25" x14ac:dyDescent="0.25">
      <c r="A55" s="157" t="s">
        <v>98</v>
      </c>
      <c r="B55" s="158"/>
      <c r="C55" s="159"/>
      <c r="D55" s="65" t="s">
        <v>99</v>
      </c>
      <c r="E55" s="71">
        <f>E57+E65</f>
        <v>15141.259999999998</v>
      </c>
      <c r="F55" s="71">
        <f>F57+F65</f>
        <v>21000</v>
      </c>
      <c r="G55" s="71">
        <f>G57+G65</f>
        <v>31500</v>
      </c>
      <c r="H55" s="71">
        <f t="shared" ref="H55:I55" si="9">H57+H65</f>
        <v>31500</v>
      </c>
      <c r="I55" s="71">
        <f t="shared" si="9"/>
        <v>31500</v>
      </c>
    </row>
    <row r="56" spans="1:9" x14ac:dyDescent="0.25">
      <c r="A56" s="157" t="s">
        <v>31</v>
      </c>
      <c r="B56" s="158"/>
      <c r="C56" s="159"/>
      <c r="D56" s="65" t="s">
        <v>32</v>
      </c>
      <c r="E56" s="7"/>
      <c r="F56" s="8"/>
      <c r="G56" s="8"/>
      <c r="H56" s="8"/>
      <c r="I56" s="8"/>
    </row>
    <row r="57" spans="1:9" x14ac:dyDescent="0.25">
      <c r="A57" s="160" t="s">
        <v>101</v>
      </c>
      <c r="B57" s="161"/>
      <c r="C57" s="162"/>
      <c r="D57" s="66" t="s">
        <v>34</v>
      </c>
      <c r="E57" s="71">
        <f>E58</f>
        <v>3310.79</v>
      </c>
      <c r="F57" s="71">
        <f>F58</f>
        <v>3180</v>
      </c>
      <c r="G57" s="71">
        <f>G58</f>
        <v>4500</v>
      </c>
      <c r="H57" s="71">
        <f t="shared" ref="H57:I57" si="10">H58</f>
        <v>4500</v>
      </c>
      <c r="I57" s="71">
        <f t="shared" si="10"/>
        <v>4500</v>
      </c>
    </row>
    <row r="58" spans="1:9" x14ac:dyDescent="0.25">
      <c r="A58" s="163">
        <v>3</v>
      </c>
      <c r="B58" s="164"/>
      <c r="C58" s="165"/>
      <c r="D58" s="67" t="s">
        <v>10</v>
      </c>
      <c r="E58" s="71">
        <f>E59+E63</f>
        <v>3310.79</v>
      </c>
      <c r="F58" s="71">
        <f>F59+F63</f>
        <v>3180</v>
      </c>
      <c r="G58" s="71">
        <f>G59+G63</f>
        <v>4500</v>
      </c>
      <c r="H58" s="71">
        <f t="shared" ref="H58:I58" si="11">H59+H63</f>
        <v>4500</v>
      </c>
      <c r="I58" s="71">
        <f t="shared" si="11"/>
        <v>4500</v>
      </c>
    </row>
    <row r="59" spans="1:9" x14ac:dyDescent="0.25">
      <c r="A59" s="151">
        <v>31</v>
      </c>
      <c r="B59" s="152"/>
      <c r="C59" s="153"/>
      <c r="D59" s="67" t="s">
        <v>11</v>
      </c>
      <c r="E59" s="8">
        <f>SUM(E60:E62)</f>
        <v>3245.61</v>
      </c>
      <c r="F59" s="8">
        <f>SUM(F60:F62)</f>
        <v>3100</v>
      </c>
      <c r="G59" s="8">
        <f>SUM(G60:G62)</f>
        <v>4500</v>
      </c>
      <c r="H59" s="8">
        <f t="shared" ref="H59:I59" si="12">SUM(H60:H62)</f>
        <v>4500</v>
      </c>
      <c r="I59" s="8">
        <f t="shared" si="12"/>
        <v>4500</v>
      </c>
    </row>
    <row r="60" spans="1:9" x14ac:dyDescent="0.25">
      <c r="A60" s="97">
        <v>3111</v>
      </c>
      <c r="B60" s="98"/>
      <c r="C60" s="99"/>
      <c r="D60" s="15" t="s">
        <v>129</v>
      </c>
      <c r="E60" s="7">
        <v>1072.3499999999999</v>
      </c>
      <c r="F60" s="8">
        <v>1586.5</v>
      </c>
      <c r="G60" s="8">
        <v>2575</v>
      </c>
      <c r="H60" s="8">
        <v>2575</v>
      </c>
      <c r="I60" s="8">
        <v>2575</v>
      </c>
    </row>
    <row r="61" spans="1:9" x14ac:dyDescent="0.25">
      <c r="A61" s="97">
        <v>3121</v>
      </c>
      <c r="B61" s="98"/>
      <c r="C61" s="99"/>
      <c r="D61" s="64" t="s">
        <v>130</v>
      </c>
      <c r="E61" s="7">
        <v>1996.32</v>
      </c>
      <c r="F61" s="8">
        <v>1200</v>
      </c>
      <c r="G61" s="8">
        <v>1500</v>
      </c>
      <c r="H61" s="8">
        <v>1500</v>
      </c>
      <c r="I61" s="8">
        <v>1500</v>
      </c>
    </row>
    <row r="62" spans="1:9" ht="25.5" x14ac:dyDescent="0.25">
      <c r="A62" s="97">
        <v>3132</v>
      </c>
      <c r="B62" s="98"/>
      <c r="C62" s="99"/>
      <c r="D62" s="96" t="s">
        <v>133</v>
      </c>
      <c r="E62" s="7">
        <v>176.94</v>
      </c>
      <c r="F62" s="8">
        <v>313.5</v>
      </c>
      <c r="G62" s="8">
        <v>425</v>
      </c>
      <c r="H62" s="8">
        <v>425</v>
      </c>
      <c r="I62" s="8">
        <v>425</v>
      </c>
    </row>
    <row r="63" spans="1:9" x14ac:dyDescent="0.25">
      <c r="A63" s="151">
        <v>32</v>
      </c>
      <c r="B63" s="152"/>
      <c r="C63" s="153"/>
      <c r="D63" s="67" t="s">
        <v>26</v>
      </c>
      <c r="E63" s="8">
        <f>E64</f>
        <v>65.180000000000007</v>
      </c>
      <c r="F63" s="8">
        <f>F64</f>
        <v>80</v>
      </c>
      <c r="G63" s="8">
        <f>G64</f>
        <v>0</v>
      </c>
      <c r="H63" s="8"/>
      <c r="I63" s="9"/>
    </row>
    <row r="64" spans="1:9" x14ac:dyDescent="0.25">
      <c r="A64" s="112">
        <v>3212</v>
      </c>
      <c r="B64" s="113"/>
      <c r="C64" s="114"/>
      <c r="D64" s="115" t="s">
        <v>135</v>
      </c>
      <c r="E64" s="7">
        <v>65.180000000000007</v>
      </c>
      <c r="F64" s="8">
        <v>80</v>
      </c>
      <c r="G64" s="8"/>
      <c r="H64" s="8"/>
      <c r="I64" s="9"/>
    </row>
    <row r="65" spans="1:9" x14ac:dyDescent="0.25">
      <c r="A65" s="160" t="s">
        <v>100</v>
      </c>
      <c r="B65" s="161"/>
      <c r="C65" s="162"/>
      <c r="D65" s="66" t="s">
        <v>34</v>
      </c>
      <c r="E65" s="71">
        <f>E66</f>
        <v>11830.47</v>
      </c>
      <c r="F65" s="71">
        <f>F66</f>
        <v>17820</v>
      </c>
      <c r="G65" s="71">
        <f>G66</f>
        <v>27000</v>
      </c>
      <c r="H65" s="71">
        <f t="shared" ref="H65" si="13">H66</f>
        <v>27000</v>
      </c>
      <c r="I65" s="71">
        <f t="shared" ref="I65" si="14">I66</f>
        <v>27000</v>
      </c>
    </row>
    <row r="66" spans="1:9" x14ac:dyDescent="0.25">
      <c r="A66" s="163">
        <v>3</v>
      </c>
      <c r="B66" s="164"/>
      <c r="C66" s="165"/>
      <c r="D66" s="67" t="s">
        <v>10</v>
      </c>
      <c r="E66" s="71">
        <f>E67+E70</f>
        <v>11830.47</v>
      </c>
      <c r="F66" s="71">
        <f>F67+F70</f>
        <v>17820</v>
      </c>
      <c r="G66" s="71">
        <f>G67+G70</f>
        <v>27000</v>
      </c>
      <c r="H66" s="71">
        <f>H67+H70</f>
        <v>27000</v>
      </c>
      <c r="I66" s="71">
        <f>I67+I70</f>
        <v>27000</v>
      </c>
    </row>
    <row r="67" spans="1:9" x14ac:dyDescent="0.25">
      <c r="A67" s="151">
        <v>31</v>
      </c>
      <c r="B67" s="152"/>
      <c r="C67" s="153"/>
      <c r="D67" s="67" t="s">
        <v>11</v>
      </c>
      <c r="E67" s="8">
        <f>SUM(E68:E69)</f>
        <v>11243.74</v>
      </c>
      <c r="F67" s="8">
        <f>SUM(F68:F69)</f>
        <v>17100</v>
      </c>
      <c r="G67" s="8">
        <f>SUM(G68:G69)</f>
        <v>27000</v>
      </c>
      <c r="H67" s="8">
        <f t="shared" ref="H67:I67" si="15">SUM(H68:H69)</f>
        <v>27000</v>
      </c>
      <c r="I67" s="8">
        <f t="shared" si="15"/>
        <v>27000</v>
      </c>
    </row>
    <row r="68" spans="1:9" x14ac:dyDescent="0.25">
      <c r="A68" s="97">
        <v>3111</v>
      </c>
      <c r="B68" s="98"/>
      <c r="C68" s="99"/>
      <c r="D68" s="15" t="s">
        <v>129</v>
      </c>
      <c r="E68" s="7">
        <v>9651.25</v>
      </c>
      <c r="F68" s="8">
        <v>14278.5</v>
      </c>
      <c r="G68" s="8">
        <v>23175</v>
      </c>
      <c r="H68" s="8">
        <v>23175</v>
      </c>
      <c r="I68" s="8">
        <v>23175</v>
      </c>
    </row>
    <row r="69" spans="1:9" ht="25.5" x14ac:dyDescent="0.25">
      <c r="A69" s="97">
        <v>3132</v>
      </c>
      <c r="B69" s="98"/>
      <c r="C69" s="99"/>
      <c r="D69" s="96" t="s">
        <v>133</v>
      </c>
      <c r="E69" s="7">
        <v>1592.49</v>
      </c>
      <c r="F69" s="8">
        <v>2821.5</v>
      </c>
      <c r="G69" s="8">
        <v>3825</v>
      </c>
      <c r="H69" s="8">
        <v>3825</v>
      </c>
      <c r="I69" s="8">
        <v>3825</v>
      </c>
    </row>
    <row r="70" spans="1:9" x14ac:dyDescent="0.25">
      <c r="A70" s="151">
        <v>32</v>
      </c>
      <c r="B70" s="152"/>
      <c r="C70" s="153"/>
      <c r="D70" s="67" t="s">
        <v>26</v>
      </c>
      <c r="E70" s="8">
        <f>E71</f>
        <v>586.73</v>
      </c>
      <c r="F70" s="8">
        <f>F71</f>
        <v>720</v>
      </c>
      <c r="G70" s="8">
        <f>G71</f>
        <v>0</v>
      </c>
      <c r="H70" s="8"/>
      <c r="I70" s="9"/>
    </row>
    <row r="71" spans="1:9" x14ac:dyDescent="0.25">
      <c r="A71" s="112">
        <v>3212</v>
      </c>
      <c r="B71" s="113"/>
      <c r="C71" s="114"/>
      <c r="D71" s="115" t="s">
        <v>135</v>
      </c>
      <c r="E71" s="7">
        <v>586.73</v>
      </c>
      <c r="F71" s="8">
        <v>720</v>
      </c>
      <c r="G71" s="8"/>
      <c r="H71" s="8"/>
      <c r="I71" s="9"/>
    </row>
    <row r="72" spans="1:9" ht="15" customHeight="1" x14ac:dyDescent="0.25">
      <c r="A72" s="157" t="s">
        <v>29</v>
      </c>
      <c r="B72" s="158"/>
      <c r="C72" s="159"/>
      <c r="D72" s="65" t="s">
        <v>30</v>
      </c>
      <c r="E72" s="7"/>
      <c r="F72" s="8"/>
      <c r="G72" s="8"/>
      <c r="H72" s="8"/>
      <c r="I72" s="8"/>
    </row>
    <row r="73" spans="1:9" ht="25.5" customHeight="1" x14ac:dyDescent="0.25">
      <c r="A73" s="157" t="s">
        <v>35</v>
      </c>
      <c r="B73" s="158"/>
      <c r="C73" s="159"/>
      <c r="D73" s="65" t="s">
        <v>36</v>
      </c>
      <c r="E73" s="7"/>
      <c r="F73" s="8"/>
      <c r="G73" s="8"/>
      <c r="H73" s="8"/>
      <c r="I73" s="8"/>
    </row>
    <row r="74" spans="1:9" ht="15" customHeight="1" x14ac:dyDescent="0.25">
      <c r="A74" s="160" t="s">
        <v>33</v>
      </c>
      <c r="B74" s="161"/>
      <c r="C74" s="162"/>
      <c r="D74" s="66" t="s">
        <v>34</v>
      </c>
      <c r="E74" s="7"/>
      <c r="F74" s="8"/>
      <c r="G74" s="8"/>
      <c r="H74" s="8"/>
      <c r="I74" s="9"/>
    </row>
    <row r="75" spans="1:9" x14ac:dyDescent="0.25">
      <c r="A75" s="163">
        <v>3</v>
      </c>
      <c r="B75" s="164"/>
      <c r="C75" s="165"/>
      <c r="D75" s="67" t="s">
        <v>10</v>
      </c>
      <c r="E75" s="7"/>
      <c r="F75" s="8"/>
      <c r="G75" s="8"/>
      <c r="H75" s="8"/>
      <c r="I75" s="9"/>
    </row>
    <row r="76" spans="1:9" x14ac:dyDescent="0.25">
      <c r="A76" s="151">
        <v>32</v>
      </c>
      <c r="B76" s="152"/>
      <c r="C76" s="153"/>
      <c r="D76" s="67" t="s">
        <v>26</v>
      </c>
      <c r="E76" s="7"/>
      <c r="F76" s="8"/>
      <c r="G76" s="8"/>
      <c r="H76" s="8"/>
      <c r="I76" s="9"/>
    </row>
    <row r="77" spans="1:9" ht="15" customHeight="1" x14ac:dyDescent="0.25">
      <c r="A77" s="160" t="s">
        <v>33</v>
      </c>
      <c r="B77" s="161"/>
      <c r="C77" s="162"/>
      <c r="D77" s="66" t="s">
        <v>34</v>
      </c>
      <c r="E77" s="7"/>
      <c r="F77" s="8"/>
      <c r="G77" s="8"/>
      <c r="H77" s="8"/>
      <c r="I77" s="9"/>
    </row>
    <row r="78" spans="1:9" ht="25.5" x14ac:dyDescent="0.25">
      <c r="A78" s="163">
        <v>4</v>
      </c>
      <c r="B78" s="164"/>
      <c r="C78" s="165"/>
      <c r="D78" s="67" t="s">
        <v>12</v>
      </c>
      <c r="E78" s="7"/>
      <c r="F78" s="8"/>
      <c r="G78" s="8"/>
      <c r="H78" s="8"/>
      <c r="I78" s="9"/>
    </row>
    <row r="79" spans="1:9" ht="25.5" x14ac:dyDescent="0.25">
      <c r="A79" s="151">
        <v>42</v>
      </c>
      <c r="B79" s="152"/>
      <c r="C79" s="153"/>
      <c r="D79" s="67" t="s">
        <v>42</v>
      </c>
      <c r="E79" s="7"/>
      <c r="F79" s="8"/>
      <c r="G79" s="8"/>
      <c r="H79" s="8"/>
      <c r="I79" s="9"/>
    </row>
    <row r="82" spans="1:9" ht="25.5" x14ac:dyDescent="0.25">
      <c r="A82" s="154" t="s">
        <v>24</v>
      </c>
      <c r="B82" s="155"/>
      <c r="C82" s="156"/>
      <c r="D82" s="19" t="s">
        <v>25</v>
      </c>
      <c r="E82" s="90" t="s">
        <v>118</v>
      </c>
      <c r="F82" s="91" t="s">
        <v>115</v>
      </c>
      <c r="G82" s="91" t="s">
        <v>119</v>
      </c>
      <c r="H82" s="91" t="s">
        <v>44</v>
      </c>
      <c r="I82" s="91" t="s">
        <v>120</v>
      </c>
    </row>
    <row r="83" spans="1:9" ht="25.5" x14ac:dyDescent="0.25">
      <c r="A83" s="157" t="s">
        <v>29</v>
      </c>
      <c r="B83" s="158"/>
      <c r="C83" s="159"/>
      <c r="D83" s="65" t="s">
        <v>102</v>
      </c>
      <c r="E83" s="71">
        <f>E85</f>
        <v>24628.15</v>
      </c>
      <c r="F83" s="71">
        <f>F85</f>
        <v>8000</v>
      </c>
      <c r="G83" s="71">
        <f>G85</f>
        <v>5000</v>
      </c>
      <c r="H83" s="71">
        <f t="shared" ref="H83:I83" si="16">H85</f>
        <v>0</v>
      </c>
      <c r="I83" s="71">
        <f t="shared" si="16"/>
        <v>0</v>
      </c>
    </row>
    <row r="84" spans="1:9" x14ac:dyDescent="0.25">
      <c r="A84" s="157" t="s">
        <v>31</v>
      </c>
      <c r="B84" s="158"/>
      <c r="C84" s="159"/>
      <c r="D84" s="65" t="s">
        <v>32</v>
      </c>
      <c r="E84" s="7"/>
      <c r="F84" s="8"/>
      <c r="G84" s="8"/>
      <c r="H84" s="8"/>
      <c r="I84" s="8"/>
    </row>
    <row r="85" spans="1:9" x14ac:dyDescent="0.25">
      <c r="A85" s="160" t="s">
        <v>100</v>
      </c>
      <c r="B85" s="161"/>
      <c r="C85" s="162"/>
      <c r="D85" s="66" t="s">
        <v>34</v>
      </c>
      <c r="E85" s="71">
        <f>E86</f>
        <v>24628.15</v>
      </c>
      <c r="F85" s="71">
        <f>F86</f>
        <v>8000</v>
      </c>
      <c r="G85" s="71">
        <f>G86</f>
        <v>5000</v>
      </c>
      <c r="H85" s="71">
        <f t="shared" ref="H85:I85" si="17">H86</f>
        <v>0</v>
      </c>
      <c r="I85" s="71">
        <f t="shared" si="17"/>
        <v>0</v>
      </c>
    </row>
    <row r="86" spans="1:9" x14ac:dyDescent="0.25">
      <c r="A86" s="163">
        <v>3</v>
      </c>
      <c r="B86" s="164"/>
      <c r="C86" s="165"/>
      <c r="D86" s="67" t="s">
        <v>10</v>
      </c>
      <c r="E86" s="71">
        <f>E87+E88</f>
        <v>24628.15</v>
      </c>
      <c r="F86" s="71">
        <f>F87+F88</f>
        <v>8000</v>
      </c>
      <c r="G86" s="71">
        <f>G87+G88</f>
        <v>5000</v>
      </c>
      <c r="H86" s="71">
        <f t="shared" ref="H86:I86" si="18">H87+H88</f>
        <v>0</v>
      </c>
      <c r="I86" s="71">
        <f t="shared" si="18"/>
        <v>0</v>
      </c>
    </row>
    <row r="87" spans="1:9" x14ac:dyDescent="0.25">
      <c r="A87" s="151">
        <v>31</v>
      </c>
      <c r="B87" s="152"/>
      <c r="C87" s="153"/>
      <c r="D87" s="67" t="s">
        <v>11</v>
      </c>
      <c r="E87" s="7"/>
      <c r="F87" s="8"/>
      <c r="G87" s="8"/>
      <c r="H87" s="8"/>
      <c r="I87" s="9"/>
    </row>
    <row r="88" spans="1:9" x14ac:dyDescent="0.25">
      <c r="A88" s="151">
        <v>32</v>
      </c>
      <c r="B88" s="152"/>
      <c r="C88" s="153"/>
      <c r="D88" s="67" t="s">
        <v>26</v>
      </c>
      <c r="E88" s="8">
        <f>E89</f>
        <v>24628.15</v>
      </c>
      <c r="F88" s="8">
        <f>F89</f>
        <v>8000</v>
      </c>
      <c r="G88" s="8">
        <f>G89</f>
        <v>5000</v>
      </c>
      <c r="H88" s="8">
        <v>0</v>
      </c>
      <c r="I88" s="9">
        <v>0</v>
      </c>
    </row>
    <row r="89" spans="1:9" ht="25.5" x14ac:dyDescent="0.25">
      <c r="A89" s="97">
        <v>3299</v>
      </c>
      <c r="B89" s="98"/>
      <c r="C89" s="99"/>
      <c r="D89" s="64" t="s">
        <v>153</v>
      </c>
      <c r="E89" s="7">
        <v>24628.15</v>
      </c>
      <c r="F89" s="8">
        <v>8000</v>
      </c>
      <c r="G89" s="8">
        <v>5000</v>
      </c>
      <c r="H89" s="8"/>
      <c r="I89" s="9"/>
    </row>
    <row r="90" spans="1:9" x14ac:dyDescent="0.25">
      <c r="A90" s="157" t="s">
        <v>29</v>
      </c>
      <c r="B90" s="158"/>
      <c r="C90" s="159"/>
      <c r="D90" s="65" t="s">
        <v>30</v>
      </c>
      <c r="E90" s="7"/>
      <c r="F90" s="8"/>
      <c r="G90" s="8"/>
      <c r="H90" s="8"/>
      <c r="I90" s="8"/>
    </row>
    <row r="91" spans="1:9" ht="25.5" x14ac:dyDescent="0.25">
      <c r="A91" s="157" t="s">
        <v>35</v>
      </c>
      <c r="B91" s="158"/>
      <c r="C91" s="159"/>
      <c r="D91" s="65" t="s">
        <v>36</v>
      </c>
      <c r="E91" s="7"/>
      <c r="F91" s="8"/>
      <c r="G91" s="8"/>
      <c r="H91" s="8"/>
      <c r="I91" s="8"/>
    </row>
    <row r="92" spans="1:9" x14ac:dyDescent="0.25">
      <c r="A92" s="160" t="s">
        <v>33</v>
      </c>
      <c r="B92" s="161"/>
      <c r="C92" s="162"/>
      <c r="D92" s="66" t="s">
        <v>34</v>
      </c>
      <c r="E92" s="7"/>
      <c r="F92" s="8"/>
      <c r="G92" s="8"/>
      <c r="H92" s="8"/>
      <c r="I92" s="9"/>
    </row>
    <row r="93" spans="1:9" x14ac:dyDescent="0.25">
      <c r="A93" s="163">
        <v>3</v>
      </c>
      <c r="B93" s="164"/>
      <c r="C93" s="165"/>
      <c r="D93" s="67" t="s">
        <v>10</v>
      </c>
      <c r="E93" s="7"/>
      <c r="F93" s="8"/>
      <c r="G93" s="8"/>
      <c r="H93" s="8"/>
      <c r="I93" s="9"/>
    </row>
    <row r="94" spans="1:9" x14ac:dyDescent="0.25">
      <c r="A94" s="151">
        <v>32</v>
      </c>
      <c r="B94" s="152"/>
      <c r="C94" s="153"/>
      <c r="D94" s="67" t="s">
        <v>26</v>
      </c>
      <c r="E94" s="7"/>
      <c r="F94" s="8"/>
      <c r="G94" s="8"/>
      <c r="H94" s="8"/>
      <c r="I94" s="9"/>
    </row>
    <row r="95" spans="1:9" x14ac:dyDescent="0.25">
      <c r="A95" s="160" t="s">
        <v>33</v>
      </c>
      <c r="B95" s="161"/>
      <c r="C95" s="162"/>
      <c r="D95" s="66" t="s">
        <v>34</v>
      </c>
      <c r="E95" s="7"/>
      <c r="F95" s="8"/>
      <c r="G95" s="8"/>
      <c r="H95" s="8"/>
      <c r="I95" s="9"/>
    </row>
    <row r="96" spans="1:9" ht="25.5" x14ac:dyDescent="0.25">
      <c r="A96" s="163">
        <v>4</v>
      </c>
      <c r="B96" s="164"/>
      <c r="C96" s="165"/>
      <c r="D96" s="67" t="s">
        <v>12</v>
      </c>
      <c r="E96" s="7"/>
      <c r="F96" s="8"/>
      <c r="G96" s="8"/>
      <c r="H96" s="8"/>
      <c r="I96" s="9"/>
    </row>
    <row r="97" spans="1:9" ht="25.5" x14ac:dyDescent="0.25">
      <c r="A97" s="151">
        <v>42</v>
      </c>
      <c r="B97" s="152"/>
      <c r="C97" s="153"/>
      <c r="D97" s="67" t="s">
        <v>42</v>
      </c>
      <c r="E97" s="7"/>
      <c r="F97" s="8"/>
      <c r="G97" s="8"/>
      <c r="H97" s="8"/>
      <c r="I97" s="9"/>
    </row>
    <row r="100" spans="1:9" ht="25.5" x14ac:dyDescent="0.25">
      <c r="A100" s="154" t="s">
        <v>24</v>
      </c>
      <c r="B100" s="155"/>
      <c r="C100" s="156"/>
      <c r="D100" s="19" t="s">
        <v>25</v>
      </c>
      <c r="E100" s="90" t="s">
        <v>118</v>
      </c>
      <c r="F100" s="91" t="s">
        <v>115</v>
      </c>
      <c r="G100" s="91" t="s">
        <v>119</v>
      </c>
      <c r="H100" s="91" t="s">
        <v>44</v>
      </c>
      <c r="I100" s="91" t="s">
        <v>120</v>
      </c>
    </row>
    <row r="101" spans="1:9" ht="25.5" x14ac:dyDescent="0.25">
      <c r="A101" s="157" t="s">
        <v>103</v>
      </c>
      <c r="B101" s="158"/>
      <c r="C101" s="159"/>
      <c r="D101" s="65" t="s">
        <v>104</v>
      </c>
      <c r="E101" s="71">
        <f>E103+E108+E115</f>
        <v>115193.41</v>
      </c>
      <c r="F101" s="71">
        <f>F103+F108+F115</f>
        <v>121000</v>
      </c>
      <c r="G101" s="71">
        <f>G103+G108+G115</f>
        <v>123000</v>
      </c>
      <c r="H101" s="71">
        <f t="shared" ref="H101:I101" si="19">H103+H108+H115</f>
        <v>123000</v>
      </c>
      <c r="I101" s="71">
        <f t="shared" si="19"/>
        <v>123000</v>
      </c>
    </row>
    <row r="102" spans="1:9" x14ac:dyDescent="0.25">
      <c r="A102" s="157" t="s">
        <v>31</v>
      </c>
      <c r="B102" s="158"/>
      <c r="C102" s="159"/>
      <c r="D102" s="65" t="s">
        <v>32</v>
      </c>
      <c r="E102" s="7"/>
      <c r="F102" s="8"/>
      <c r="G102" s="8"/>
      <c r="H102" s="8"/>
      <c r="I102" s="8"/>
    </row>
    <row r="103" spans="1:9" x14ac:dyDescent="0.25">
      <c r="A103" s="160" t="s">
        <v>105</v>
      </c>
      <c r="B103" s="161"/>
      <c r="C103" s="162"/>
      <c r="D103" s="66" t="s">
        <v>34</v>
      </c>
      <c r="E103" s="71">
        <f>E104</f>
        <v>0</v>
      </c>
      <c r="F103" s="71">
        <f>F104</f>
        <v>5000</v>
      </c>
      <c r="G103" s="71">
        <f>G104</f>
        <v>5000</v>
      </c>
      <c r="H103" s="71">
        <f t="shared" ref="H103:I103" si="20">H104</f>
        <v>5000</v>
      </c>
      <c r="I103" s="71">
        <f t="shared" si="20"/>
        <v>5000</v>
      </c>
    </row>
    <row r="104" spans="1:9" x14ac:dyDescent="0.25">
      <c r="A104" s="163">
        <v>3</v>
      </c>
      <c r="B104" s="164"/>
      <c r="C104" s="165"/>
      <c r="D104" s="67" t="s">
        <v>10</v>
      </c>
      <c r="E104" s="71">
        <f>E105+E106</f>
        <v>0</v>
      </c>
      <c r="F104" s="71">
        <f>F105+F106</f>
        <v>5000</v>
      </c>
      <c r="G104" s="71">
        <f>G105+G106</f>
        <v>5000</v>
      </c>
      <c r="H104" s="71">
        <f t="shared" ref="H104:I104" si="21">H105+H106</f>
        <v>5000</v>
      </c>
      <c r="I104" s="71">
        <f t="shared" si="21"/>
        <v>5000</v>
      </c>
    </row>
    <row r="105" spans="1:9" x14ac:dyDescent="0.25">
      <c r="A105" s="151">
        <v>31</v>
      </c>
      <c r="B105" s="152"/>
      <c r="C105" s="153"/>
      <c r="D105" s="67" t="s">
        <v>11</v>
      </c>
      <c r="E105" s="7"/>
      <c r="F105" s="8"/>
      <c r="G105" s="8"/>
      <c r="H105" s="8"/>
      <c r="I105" s="9"/>
    </row>
    <row r="106" spans="1:9" x14ac:dyDescent="0.25">
      <c r="A106" s="151">
        <v>32</v>
      </c>
      <c r="B106" s="152"/>
      <c r="C106" s="153"/>
      <c r="D106" s="67" t="s">
        <v>26</v>
      </c>
      <c r="E106" s="8">
        <f>E107</f>
        <v>0</v>
      </c>
      <c r="F106" s="8">
        <f>F107</f>
        <v>5000</v>
      </c>
      <c r="G106" s="8">
        <f>G107</f>
        <v>5000</v>
      </c>
      <c r="H106" s="8">
        <f t="shared" ref="H106:I106" si="22">H107</f>
        <v>5000</v>
      </c>
      <c r="I106" s="8">
        <f t="shared" si="22"/>
        <v>5000</v>
      </c>
    </row>
    <row r="107" spans="1:9" x14ac:dyDescent="0.25">
      <c r="A107" s="97">
        <v>3222</v>
      </c>
      <c r="B107" s="98"/>
      <c r="C107" s="99"/>
      <c r="D107" s="96" t="s">
        <v>139</v>
      </c>
      <c r="E107" s="7"/>
      <c r="F107" s="8">
        <v>5000</v>
      </c>
      <c r="G107" s="8">
        <v>5000</v>
      </c>
      <c r="H107" s="8">
        <v>5000</v>
      </c>
      <c r="I107" s="8">
        <v>5000</v>
      </c>
    </row>
    <row r="108" spans="1:9" x14ac:dyDescent="0.25">
      <c r="A108" s="160" t="s">
        <v>97</v>
      </c>
      <c r="B108" s="161"/>
      <c r="C108" s="162"/>
      <c r="D108" s="66" t="s">
        <v>34</v>
      </c>
      <c r="E108" s="71">
        <f>E109</f>
        <v>19325.599999999999</v>
      </c>
      <c r="F108" s="71">
        <f>F109</f>
        <v>13000</v>
      </c>
      <c r="G108" s="71">
        <f>G109</f>
        <v>13000</v>
      </c>
      <c r="H108" s="71">
        <f t="shared" ref="H108:I108" si="23">H109</f>
        <v>13000</v>
      </c>
      <c r="I108" s="71">
        <f t="shared" si="23"/>
        <v>13000</v>
      </c>
    </row>
    <row r="109" spans="1:9" x14ac:dyDescent="0.25">
      <c r="A109" s="163">
        <v>3</v>
      </c>
      <c r="B109" s="164"/>
      <c r="C109" s="165"/>
      <c r="D109" s="67" t="s">
        <v>10</v>
      </c>
      <c r="E109" s="71">
        <f>E110+E113</f>
        <v>19325.599999999999</v>
      </c>
      <c r="F109" s="71">
        <f>F110+F113</f>
        <v>13000</v>
      </c>
      <c r="G109" s="71">
        <f>G110+G113</f>
        <v>13000</v>
      </c>
      <c r="H109" s="71">
        <f t="shared" ref="H109:I109" si="24">H110+H113</f>
        <v>13000</v>
      </c>
      <c r="I109" s="71">
        <f t="shared" si="24"/>
        <v>13000</v>
      </c>
    </row>
    <row r="110" spans="1:9" x14ac:dyDescent="0.25">
      <c r="A110" s="151">
        <v>31</v>
      </c>
      <c r="B110" s="152"/>
      <c r="C110" s="153"/>
      <c r="D110" s="67" t="s">
        <v>11</v>
      </c>
      <c r="E110" s="7">
        <f>E111+E112</f>
        <v>1671.84</v>
      </c>
      <c r="F110" s="8"/>
      <c r="G110" s="8"/>
      <c r="H110" s="8"/>
      <c r="I110" s="9"/>
    </row>
    <row r="111" spans="1:9" x14ac:dyDescent="0.25">
      <c r="A111" s="116">
        <v>3121</v>
      </c>
      <c r="B111" s="117"/>
      <c r="C111" s="118"/>
      <c r="D111" s="122" t="s">
        <v>130</v>
      </c>
      <c r="E111" s="7">
        <v>1375.27</v>
      </c>
      <c r="F111" s="8"/>
      <c r="G111" s="8"/>
      <c r="H111" s="8"/>
      <c r="I111" s="9"/>
    </row>
    <row r="112" spans="1:9" ht="25.5" x14ac:dyDescent="0.25">
      <c r="A112" s="116">
        <v>3132</v>
      </c>
      <c r="B112" s="117"/>
      <c r="C112" s="118"/>
      <c r="D112" s="122" t="s">
        <v>133</v>
      </c>
      <c r="E112" s="7">
        <v>296.57</v>
      </c>
      <c r="F112" s="8"/>
      <c r="G112" s="8"/>
      <c r="H112" s="8"/>
      <c r="I112" s="9"/>
    </row>
    <row r="113" spans="1:9" x14ac:dyDescent="0.25">
      <c r="A113" s="151">
        <v>32</v>
      </c>
      <c r="B113" s="152"/>
      <c r="C113" s="153"/>
      <c r="D113" s="67" t="s">
        <v>26</v>
      </c>
      <c r="E113" s="8">
        <f>E114</f>
        <v>17653.759999999998</v>
      </c>
      <c r="F113" s="8">
        <f>F114</f>
        <v>13000</v>
      </c>
      <c r="G113" s="8">
        <f>G114</f>
        <v>13000</v>
      </c>
      <c r="H113" s="8">
        <f t="shared" ref="H113:I113" si="25">H114</f>
        <v>13000</v>
      </c>
      <c r="I113" s="8">
        <f t="shared" si="25"/>
        <v>13000</v>
      </c>
    </row>
    <row r="114" spans="1:9" ht="25.5" x14ac:dyDescent="0.25">
      <c r="A114" s="97">
        <v>3299</v>
      </c>
      <c r="B114" s="98"/>
      <c r="C114" s="99"/>
      <c r="D114" s="64" t="s">
        <v>153</v>
      </c>
      <c r="E114" s="7">
        <v>17653.759999999998</v>
      </c>
      <c r="F114" s="8">
        <v>13000</v>
      </c>
      <c r="G114" s="8">
        <v>13000</v>
      </c>
      <c r="H114" s="8">
        <v>13000</v>
      </c>
      <c r="I114" s="8">
        <v>13000</v>
      </c>
    </row>
    <row r="115" spans="1:9" x14ac:dyDescent="0.25">
      <c r="A115" s="160" t="s">
        <v>95</v>
      </c>
      <c r="B115" s="161"/>
      <c r="C115" s="162"/>
      <c r="D115" s="66" t="s">
        <v>34</v>
      </c>
      <c r="E115" s="71">
        <f>E116</f>
        <v>95867.810000000012</v>
      </c>
      <c r="F115" s="71">
        <f>F116</f>
        <v>103000</v>
      </c>
      <c r="G115" s="71">
        <f>G116</f>
        <v>105000</v>
      </c>
      <c r="H115" s="71">
        <f t="shared" ref="H115" si="26">H116</f>
        <v>105000</v>
      </c>
      <c r="I115" s="71">
        <f t="shared" ref="I115" si="27">I116</f>
        <v>105000</v>
      </c>
    </row>
    <row r="116" spans="1:9" x14ac:dyDescent="0.25">
      <c r="A116" s="163">
        <v>3</v>
      </c>
      <c r="B116" s="164"/>
      <c r="C116" s="165"/>
      <c r="D116" s="67" t="s">
        <v>10</v>
      </c>
      <c r="E116" s="71">
        <f>E117+E118+E122</f>
        <v>95867.810000000012</v>
      </c>
      <c r="F116" s="71">
        <f>F117+F118+F122</f>
        <v>103000</v>
      </c>
      <c r="G116" s="71">
        <f>G117+G118+G122</f>
        <v>105000</v>
      </c>
      <c r="H116" s="71">
        <f t="shared" ref="H116" si="28">H117+H118+H122</f>
        <v>105000</v>
      </c>
      <c r="I116" s="71">
        <f t="shared" ref="I116" si="29">I117+I118+I122</f>
        <v>105000</v>
      </c>
    </row>
    <row r="117" spans="1:9" x14ac:dyDescent="0.25">
      <c r="A117" s="151">
        <v>31</v>
      </c>
      <c r="B117" s="152"/>
      <c r="C117" s="153"/>
      <c r="D117" s="67" t="s">
        <v>11</v>
      </c>
      <c r="E117" s="7"/>
      <c r="F117" s="8"/>
      <c r="G117" s="8"/>
      <c r="H117" s="8"/>
      <c r="I117" s="9"/>
    </row>
    <row r="118" spans="1:9" x14ac:dyDescent="0.25">
      <c r="A118" s="151">
        <v>32</v>
      </c>
      <c r="B118" s="152"/>
      <c r="C118" s="153"/>
      <c r="D118" s="67" t="s">
        <v>26</v>
      </c>
      <c r="E118" s="8">
        <f>SUM(E119:E121)</f>
        <v>88191.180000000008</v>
      </c>
      <c r="F118" s="8">
        <f t="shared" ref="F118:I118" si="30">SUM(F119:F121)</f>
        <v>95000</v>
      </c>
      <c r="G118" s="8">
        <f t="shared" si="30"/>
        <v>95000</v>
      </c>
      <c r="H118" s="8">
        <f t="shared" si="30"/>
        <v>95000</v>
      </c>
      <c r="I118" s="8">
        <f t="shared" si="30"/>
        <v>95000</v>
      </c>
    </row>
    <row r="119" spans="1:9" x14ac:dyDescent="0.25">
      <c r="A119" s="116">
        <v>3211</v>
      </c>
      <c r="B119" s="117"/>
      <c r="C119" s="118"/>
      <c r="D119" s="122" t="s">
        <v>134</v>
      </c>
      <c r="E119" s="7">
        <v>2300.5500000000002</v>
      </c>
      <c r="F119" s="8"/>
      <c r="G119" s="8"/>
      <c r="H119" s="8"/>
      <c r="I119" s="8"/>
    </row>
    <row r="120" spans="1:9" x14ac:dyDescent="0.25">
      <c r="A120" s="116">
        <v>3213</v>
      </c>
      <c r="B120" s="117"/>
      <c r="C120" s="118"/>
      <c r="D120" s="122" t="s">
        <v>136</v>
      </c>
      <c r="E120" s="7">
        <v>211</v>
      </c>
      <c r="F120" s="8"/>
      <c r="G120" s="8"/>
      <c r="H120" s="8"/>
      <c r="I120" s="8"/>
    </row>
    <row r="121" spans="1:9" x14ac:dyDescent="0.25">
      <c r="A121" s="97">
        <v>3222</v>
      </c>
      <c r="B121" s="98"/>
      <c r="C121" s="99"/>
      <c r="D121" s="64" t="s">
        <v>139</v>
      </c>
      <c r="E121" s="7">
        <v>85679.63</v>
      </c>
      <c r="F121" s="8">
        <v>95000</v>
      </c>
      <c r="G121" s="8">
        <v>95000</v>
      </c>
      <c r="H121" s="8">
        <v>95000</v>
      </c>
      <c r="I121" s="8">
        <v>95000</v>
      </c>
    </row>
    <row r="122" spans="1:9" x14ac:dyDescent="0.25">
      <c r="A122" s="68">
        <v>37</v>
      </c>
      <c r="B122" s="69"/>
      <c r="C122" s="70"/>
      <c r="D122" s="67" t="s">
        <v>85</v>
      </c>
      <c r="E122" s="8">
        <f>E123</f>
        <v>7676.63</v>
      </c>
      <c r="F122" s="8">
        <f>F123</f>
        <v>8000</v>
      </c>
      <c r="G122" s="8">
        <f>G123</f>
        <v>10000</v>
      </c>
      <c r="H122" s="8">
        <f t="shared" ref="H122:I122" si="31">H123</f>
        <v>10000</v>
      </c>
      <c r="I122" s="8">
        <f t="shared" si="31"/>
        <v>10000</v>
      </c>
    </row>
    <row r="123" spans="1:9" x14ac:dyDescent="0.25">
      <c r="A123" s="97">
        <v>3722</v>
      </c>
      <c r="B123" s="98"/>
      <c r="C123" s="99"/>
      <c r="D123" s="64" t="s">
        <v>85</v>
      </c>
      <c r="E123" s="7">
        <v>7676.63</v>
      </c>
      <c r="F123" s="8">
        <v>8000</v>
      </c>
      <c r="G123" s="8">
        <v>10000</v>
      </c>
      <c r="H123" s="8">
        <v>10000</v>
      </c>
      <c r="I123" s="8">
        <v>10000</v>
      </c>
    </row>
    <row r="124" spans="1:9" x14ac:dyDescent="0.25">
      <c r="A124" s="160" t="s">
        <v>100</v>
      </c>
      <c r="B124" s="161"/>
      <c r="C124" s="162"/>
      <c r="D124" s="66" t="s">
        <v>34</v>
      </c>
      <c r="E124" s="71">
        <f t="shared" ref="E124:F124" si="32">E125</f>
        <v>0</v>
      </c>
      <c r="F124" s="71">
        <f t="shared" si="32"/>
        <v>0</v>
      </c>
      <c r="G124" s="71">
        <f>G125</f>
        <v>0</v>
      </c>
      <c r="H124" s="71">
        <f t="shared" ref="H124" si="33">H125</f>
        <v>0</v>
      </c>
      <c r="I124" s="71">
        <f t="shared" ref="I124" si="34">I125</f>
        <v>0</v>
      </c>
    </row>
    <row r="125" spans="1:9" x14ac:dyDescent="0.25">
      <c r="A125" s="163">
        <v>3</v>
      </c>
      <c r="B125" s="164"/>
      <c r="C125" s="165"/>
      <c r="D125" s="67" t="s">
        <v>10</v>
      </c>
      <c r="E125" s="71">
        <f t="shared" ref="E125:F125" si="35">E126+E127</f>
        <v>0</v>
      </c>
      <c r="F125" s="71">
        <f t="shared" si="35"/>
        <v>0</v>
      </c>
      <c r="G125" s="71">
        <f>G126+G127</f>
        <v>0</v>
      </c>
      <c r="H125" s="71">
        <f t="shared" ref="H125" si="36">H126+H127</f>
        <v>0</v>
      </c>
      <c r="I125" s="71">
        <f t="shared" ref="I125" si="37">I126+I127</f>
        <v>0</v>
      </c>
    </row>
    <row r="126" spans="1:9" x14ac:dyDescent="0.25">
      <c r="A126" s="151">
        <v>31</v>
      </c>
      <c r="B126" s="152"/>
      <c r="C126" s="153"/>
      <c r="D126" s="67" t="s">
        <v>11</v>
      </c>
      <c r="E126" s="7"/>
      <c r="F126" s="8"/>
      <c r="G126" s="8"/>
      <c r="H126" s="8"/>
      <c r="I126" s="9"/>
    </row>
    <row r="127" spans="1:9" x14ac:dyDescent="0.25">
      <c r="A127" s="151">
        <v>32</v>
      </c>
      <c r="B127" s="152"/>
      <c r="C127" s="153"/>
      <c r="D127" s="67" t="s">
        <v>26</v>
      </c>
      <c r="E127" s="7"/>
      <c r="F127" s="8"/>
      <c r="G127" s="8"/>
      <c r="H127" s="8"/>
      <c r="I127" s="9"/>
    </row>
    <row r="128" spans="1:9" x14ac:dyDescent="0.25">
      <c r="A128" s="157" t="s">
        <v>29</v>
      </c>
      <c r="B128" s="158"/>
      <c r="C128" s="159"/>
      <c r="D128" s="65" t="s">
        <v>30</v>
      </c>
      <c r="E128" s="7"/>
      <c r="F128" s="8"/>
      <c r="G128" s="8"/>
      <c r="H128" s="8"/>
      <c r="I128" s="8"/>
    </row>
    <row r="129" spans="1:9" ht="25.5" x14ac:dyDescent="0.25">
      <c r="A129" s="157" t="s">
        <v>35</v>
      </c>
      <c r="B129" s="158"/>
      <c r="C129" s="159"/>
      <c r="D129" s="65" t="s">
        <v>36</v>
      </c>
      <c r="E129" s="7"/>
      <c r="F129" s="8"/>
      <c r="G129" s="8"/>
      <c r="H129" s="8"/>
      <c r="I129" s="8"/>
    </row>
    <row r="130" spans="1:9" x14ac:dyDescent="0.25">
      <c r="A130" s="160" t="s">
        <v>33</v>
      </c>
      <c r="B130" s="161"/>
      <c r="C130" s="162"/>
      <c r="D130" s="66" t="s">
        <v>34</v>
      </c>
      <c r="E130" s="7"/>
      <c r="F130" s="8"/>
      <c r="G130" s="8"/>
      <c r="H130" s="8"/>
      <c r="I130" s="9"/>
    </row>
    <row r="131" spans="1:9" x14ac:dyDescent="0.25">
      <c r="A131" s="163">
        <v>3</v>
      </c>
      <c r="B131" s="164"/>
      <c r="C131" s="165"/>
      <c r="D131" s="67" t="s">
        <v>10</v>
      </c>
      <c r="E131" s="7"/>
      <c r="F131" s="8"/>
      <c r="G131" s="8"/>
      <c r="H131" s="8"/>
      <c r="I131" s="9"/>
    </row>
    <row r="132" spans="1:9" x14ac:dyDescent="0.25">
      <c r="A132" s="151">
        <v>32</v>
      </c>
      <c r="B132" s="152"/>
      <c r="C132" s="153"/>
      <c r="D132" s="67" t="s">
        <v>26</v>
      </c>
      <c r="E132" s="7"/>
      <c r="F132" s="8"/>
      <c r="G132" s="8"/>
      <c r="H132" s="8"/>
      <c r="I132" s="9"/>
    </row>
    <row r="133" spans="1:9" x14ac:dyDescent="0.25">
      <c r="A133" s="160" t="s">
        <v>33</v>
      </c>
      <c r="B133" s="161"/>
      <c r="C133" s="162"/>
      <c r="D133" s="66" t="s">
        <v>34</v>
      </c>
      <c r="E133" s="7"/>
      <c r="F133" s="8"/>
      <c r="G133" s="8"/>
      <c r="H133" s="8"/>
      <c r="I133" s="9"/>
    </row>
    <row r="134" spans="1:9" ht="25.5" x14ac:dyDescent="0.25">
      <c r="A134" s="163">
        <v>4</v>
      </c>
      <c r="B134" s="164"/>
      <c r="C134" s="165"/>
      <c r="D134" s="67" t="s">
        <v>12</v>
      </c>
      <c r="E134" s="7"/>
      <c r="F134" s="8"/>
      <c r="G134" s="8"/>
      <c r="H134" s="8"/>
      <c r="I134" s="9"/>
    </row>
    <row r="135" spans="1:9" ht="25.5" x14ac:dyDescent="0.25">
      <c r="A135" s="151">
        <v>42</v>
      </c>
      <c r="B135" s="152"/>
      <c r="C135" s="153"/>
      <c r="D135" s="67" t="s">
        <v>42</v>
      </c>
      <c r="E135" s="7"/>
      <c r="F135" s="8"/>
      <c r="G135" s="8"/>
      <c r="H135" s="8"/>
      <c r="I135" s="9"/>
    </row>
    <row r="138" spans="1:9" ht="25.5" x14ac:dyDescent="0.25">
      <c r="A138" s="154" t="s">
        <v>24</v>
      </c>
      <c r="B138" s="155"/>
      <c r="C138" s="156"/>
      <c r="D138" s="19" t="s">
        <v>25</v>
      </c>
      <c r="E138" s="90" t="s">
        <v>118</v>
      </c>
      <c r="F138" s="91" t="s">
        <v>115</v>
      </c>
      <c r="G138" s="91" t="s">
        <v>119</v>
      </c>
      <c r="H138" s="91" t="s">
        <v>44</v>
      </c>
      <c r="I138" s="91" t="s">
        <v>120</v>
      </c>
    </row>
    <row r="139" spans="1:9" ht="25.5" x14ac:dyDescent="0.25">
      <c r="A139" s="157" t="s">
        <v>29</v>
      </c>
      <c r="B139" s="158"/>
      <c r="C139" s="159"/>
      <c r="D139" s="65" t="s">
        <v>106</v>
      </c>
      <c r="E139" s="71">
        <f>E150</f>
        <v>0</v>
      </c>
      <c r="F139" s="71">
        <f>F150</f>
        <v>7000</v>
      </c>
      <c r="G139" s="71">
        <f>G150</f>
        <v>10000</v>
      </c>
      <c r="H139" s="71">
        <f t="shared" ref="H139:I139" si="38">H150</f>
        <v>10000</v>
      </c>
      <c r="I139" s="71">
        <f t="shared" si="38"/>
        <v>10000</v>
      </c>
    </row>
    <row r="140" spans="1:9" x14ac:dyDescent="0.25">
      <c r="A140" s="157" t="s">
        <v>31</v>
      </c>
      <c r="B140" s="158"/>
      <c r="C140" s="159"/>
      <c r="D140" s="65" t="s">
        <v>32</v>
      </c>
      <c r="E140" s="7"/>
      <c r="F140" s="8"/>
      <c r="G140" s="8"/>
      <c r="H140" s="8"/>
      <c r="I140" s="8"/>
    </row>
    <row r="141" spans="1:9" x14ac:dyDescent="0.25">
      <c r="A141" s="160" t="s">
        <v>105</v>
      </c>
      <c r="B141" s="161"/>
      <c r="C141" s="162"/>
      <c r="D141" s="66" t="s">
        <v>34</v>
      </c>
      <c r="E141" s="7">
        <f>E142</f>
        <v>0</v>
      </c>
      <c r="F141" s="8"/>
      <c r="G141" s="8"/>
      <c r="H141" s="8"/>
      <c r="I141" s="9"/>
    </row>
    <row r="142" spans="1:9" x14ac:dyDescent="0.25">
      <c r="A142" s="163">
        <v>3</v>
      </c>
      <c r="B142" s="164"/>
      <c r="C142" s="165"/>
      <c r="D142" s="67" t="s">
        <v>10</v>
      </c>
      <c r="E142" s="7">
        <f>E143+E144</f>
        <v>0</v>
      </c>
      <c r="F142" s="8"/>
      <c r="G142" s="8"/>
      <c r="H142" s="8"/>
      <c r="I142" s="9"/>
    </row>
    <row r="143" spans="1:9" x14ac:dyDescent="0.25">
      <c r="A143" s="151">
        <v>31</v>
      </c>
      <c r="B143" s="152"/>
      <c r="C143" s="153"/>
      <c r="D143" s="67" t="s">
        <v>11</v>
      </c>
      <c r="E143" s="7"/>
      <c r="F143" s="8"/>
      <c r="G143" s="8"/>
      <c r="H143" s="8"/>
      <c r="I143" s="9"/>
    </row>
    <row r="144" spans="1:9" x14ac:dyDescent="0.25">
      <c r="A144" s="151">
        <v>32</v>
      </c>
      <c r="B144" s="152"/>
      <c r="C144" s="153"/>
      <c r="D144" s="67" t="s">
        <v>26</v>
      </c>
      <c r="E144" s="7"/>
      <c r="F144" s="8"/>
      <c r="G144" s="8"/>
      <c r="H144" s="8"/>
      <c r="I144" s="9"/>
    </row>
    <row r="145" spans="1:9" x14ac:dyDescent="0.25">
      <c r="A145" s="157" t="s">
        <v>29</v>
      </c>
      <c r="B145" s="158"/>
      <c r="C145" s="159"/>
      <c r="D145" s="65" t="s">
        <v>30</v>
      </c>
      <c r="E145" s="7"/>
      <c r="F145" s="8"/>
      <c r="G145" s="8"/>
      <c r="H145" s="8"/>
      <c r="I145" s="8"/>
    </row>
    <row r="146" spans="1:9" ht="25.5" x14ac:dyDescent="0.25">
      <c r="A146" s="157" t="s">
        <v>35</v>
      </c>
      <c r="B146" s="158"/>
      <c r="C146" s="159"/>
      <c r="D146" s="65" t="s">
        <v>36</v>
      </c>
      <c r="E146" s="7"/>
      <c r="F146" s="8"/>
      <c r="G146" s="8"/>
      <c r="H146" s="8"/>
      <c r="I146" s="8"/>
    </row>
    <row r="147" spans="1:9" x14ac:dyDescent="0.25">
      <c r="A147" s="160" t="s">
        <v>33</v>
      </c>
      <c r="B147" s="161"/>
      <c r="C147" s="162"/>
      <c r="D147" s="66" t="s">
        <v>34</v>
      </c>
      <c r="E147" s="7"/>
      <c r="F147" s="8"/>
      <c r="G147" s="8"/>
      <c r="H147" s="8"/>
      <c r="I147" s="9"/>
    </row>
    <row r="148" spans="1:9" x14ac:dyDescent="0.25">
      <c r="A148" s="163">
        <v>3</v>
      </c>
      <c r="B148" s="164"/>
      <c r="C148" s="165"/>
      <c r="D148" s="67" t="s">
        <v>10</v>
      </c>
      <c r="E148" s="7"/>
      <c r="F148" s="8"/>
      <c r="G148" s="8"/>
      <c r="H148" s="8"/>
      <c r="I148" s="9"/>
    </row>
    <row r="149" spans="1:9" x14ac:dyDescent="0.25">
      <c r="A149" s="151">
        <v>32</v>
      </c>
      <c r="B149" s="152"/>
      <c r="C149" s="153"/>
      <c r="D149" s="67" t="s">
        <v>26</v>
      </c>
      <c r="E149" s="7"/>
      <c r="F149" s="8"/>
      <c r="G149" s="8"/>
      <c r="H149" s="8"/>
      <c r="I149" s="9"/>
    </row>
    <row r="150" spans="1:9" x14ac:dyDescent="0.25">
      <c r="A150" s="160" t="s">
        <v>105</v>
      </c>
      <c r="B150" s="161"/>
      <c r="C150" s="162"/>
      <c r="D150" s="66" t="s">
        <v>34</v>
      </c>
      <c r="E150" s="71">
        <f t="shared" ref="E150:E151" si="39">E151</f>
        <v>0</v>
      </c>
      <c r="F150" s="71">
        <f t="shared" ref="F150:G152" si="40">F151</f>
        <v>7000</v>
      </c>
      <c r="G150" s="71">
        <f t="shared" si="40"/>
        <v>10000</v>
      </c>
      <c r="H150" s="71">
        <f t="shared" ref="H150:I152" si="41">H151</f>
        <v>10000</v>
      </c>
      <c r="I150" s="71">
        <f t="shared" si="41"/>
        <v>10000</v>
      </c>
    </row>
    <row r="151" spans="1:9" ht="25.5" x14ac:dyDescent="0.25">
      <c r="A151" s="163">
        <v>4</v>
      </c>
      <c r="B151" s="164"/>
      <c r="C151" s="165"/>
      <c r="D151" s="67" t="s">
        <v>12</v>
      </c>
      <c r="E151" s="71">
        <f t="shared" si="39"/>
        <v>0</v>
      </c>
      <c r="F151" s="71">
        <f t="shared" si="40"/>
        <v>7000</v>
      </c>
      <c r="G151" s="71">
        <f t="shared" si="40"/>
        <v>10000</v>
      </c>
      <c r="H151" s="71">
        <f t="shared" si="41"/>
        <v>10000</v>
      </c>
      <c r="I151" s="71">
        <f t="shared" si="41"/>
        <v>10000</v>
      </c>
    </row>
    <row r="152" spans="1:9" ht="25.5" x14ac:dyDescent="0.25">
      <c r="A152" s="151">
        <v>42</v>
      </c>
      <c r="B152" s="152"/>
      <c r="C152" s="153"/>
      <c r="D152" s="67" t="s">
        <v>42</v>
      </c>
      <c r="E152" s="7"/>
      <c r="F152" s="8">
        <f t="shared" si="40"/>
        <v>7000</v>
      </c>
      <c r="G152" s="8">
        <f t="shared" si="40"/>
        <v>10000</v>
      </c>
      <c r="H152" s="8">
        <f t="shared" si="41"/>
        <v>10000</v>
      </c>
      <c r="I152" s="8">
        <f t="shared" si="41"/>
        <v>10000</v>
      </c>
    </row>
    <row r="153" spans="1:9" x14ac:dyDescent="0.25">
      <c r="A153" s="151">
        <v>4227</v>
      </c>
      <c r="B153" s="152"/>
      <c r="C153" s="153"/>
      <c r="D153" s="104" t="s">
        <v>157</v>
      </c>
      <c r="E153" s="7"/>
      <c r="F153" s="8">
        <v>7000</v>
      </c>
      <c r="G153" s="8">
        <v>10000</v>
      </c>
      <c r="H153" s="8">
        <v>10000</v>
      </c>
      <c r="I153" s="8">
        <v>10000</v>
      </c>
    </row>
    <row r="155" spans="1:9" ht="25.5" x14ac:dyDescent="0.25">
      <c r="A155" s="154" t="s">
        <v>24</v>
      </c>
      <c r="B155" s="155"/>
      <c r="C155" s="156"/>
      <c r="D155" s="19" t="s">
        <v>25</v>
      </c>
      <c r="E155" s="90" t="s">
        <v>118</v>
      </c>
      <c r="F155" s="91" t="s">
        <v>115</v>
      </c>
      <c r="G155" s="91" t="s">
        <v>119</v>
      </c>
      <c r="H155" s="91" t="s">
        <v>44</v>
      </c>
      <c r="I155" s="91" t="s">
        <v>120</v>
      </c>
    </row>
    <row r="156" spans="1:9" x14ac:dyDescent="0.25">
      <c r="A156" s="157" t="s">
        <v>29</v>
      </c>
      <c r="B156" s="158"/>
      <c r="C156" s="159"/>
      <c r="D156" s="65" t="s">
        <v>107</v>
      </c>
      <c r="E156" s="71">
        <f>E169+E158</f>
        <v>16486.690000000002</v>
      </c>
      <c r="F156" s="71">
        <f>F169</f>
        <v>15300</v>
      </c>
      <c r="G156" s="71">
        <f>G169</f>
        <v>15300</v>
      </c>
      <c r="H156" s="71">
        <f t="shared" ref="H156:I156" si="42">H169</f>
        <v>15300</v>
      </c>
      <c r="I156" s="71">
        <f t="shared" si="42"/>
        <v>15300</v>
      </c>
    </row>
    <row r="157" spans="1:9" x14ac:dyDescent="0.25">
      <c r="A157" s="157" t="s">
        <v>31</v>
      </c>
      <c r="B157" s="158"/>
      <c r="C157" s="159"/>
      <c r="D157" s="65" t="s">
        <v>32</v>
      </c>
      <c r="E157" s="7"/>
      <c r="F157" s="8"/>
      <c r="G157" s="8"/>
      <c r="H157" s="8"/>
      <c r="I157" s="8"/>
    </row>
    <row r="158" spans="1:9" x14ac:dyDescent="0.25">
      <c r="A158" s="160" t="s">
        <v>108</v>
      </c>
      <c r="B158" s="161"/>
      <c r="C158" s="162"/>
      <c r="D158" s="66" t="s">
        <v>34</v>
      </c>
      <c r="E158" s="7">
        <f>E159</f>
        <v>1420.38</v>
      </c>
      <c r="F158" s="8"/>
      <c r="G158" s="8"/>
      <c r="H158" s="8"/>
      <c r="I158" s="9"/>
    </row>
    <row r="159" spans="1:9" x14ac:dyDescent="0.25">
      <c r="A159" s="163">
        <v>3</v>
      </c>
      <c r="B159" s="164"/>
      <c r="C159" s="165"/>
      <c r="D159" s="67" t="s">
        <v>10</v>
      </c>
      <c r="E159" s="7">
        <f>E160+E161</f>
        <v>1420.38</v>
      </c>
      <c r="F159" s="8"/>
      <c r="G159" s="8"/>
      <c r="H159" s="8"/>
      <c r="I159" s="9"/>
    </row>
    <row r="160" spans="1:9" x14ac:dyDescent="0.25">
      <c r="A160" s="151">
        <v>31</v>
      </c>
      <c r="B160" s="152"/>
      <c r="C160" s="153"/>
      <c r="D160" s="67" t="s">
        <v>11</v>
      </c>
      <c r="E160" s="7"/>
      <c r="F160" s="8"/>
      <c r="G160" s="8"/>
      <c r="H160" s="8"/>
      <c r="I160" s="9"/>
    </row>
    <row r="161" spans="1:9" x14ac:dyDescent="0.25">
      <c r="A161" s="151">
        <v>32</v>
      </c>
      <c r="B161" s="152"/>
      <c r="C161" s="153"/>
      <c r="D161" s="67" t="s">
        <v>26</v>
      </c>
      <c r="E161" s="7">
        <f>E162+E163</f>
        <v>1420.38</v>
      </c>
      <c r="F161" s="8"/>
      <c r="G161" s="8"/>
      <c r="H161" s="8"/>
      <c r="I161" s="9"/>
    </row>
    <row r="162" spans="1:9" x14ac:dyDescent="0.25">
      <c r="A162" s="116">
        <v>3225</v>
      </c>
      <c r="B162" s="117"/>
      <c r="C162" s="118"/>
      <c r="D162" s="122" t="s">
        <v>167</v>
      </c>
      <c r="E162" s="7">
        <v>416.63</v>
      </c>
      <c r="F162" s="8"/>
      <c r="G162" s="8"/>
      <c r="H162" s="8"/>
      <c r="I162" s="9"/>
    </row>
    <row r="163" spans="1:9" ht="25.5" x14ac:dyDescent="0.25">
      <c r="A163" s="116">
        <v>3232</v>
      </c>
      <c r="B163" s="117"/>
      <c r="C163" s="118"/>
      <c r="D163" s="64" t="s">
        <v>144</v>
      </c>
      <c r="E163" s="7">
        <v>1003.75</v>
      </c>
      <c r="F163" s="8"/>
      <c r="G163" s="8"/>
      <c r="H163" s="8"/>
      <c r="I163" s="9"/>
    </row>
    <row r="164" spans="1:9" x14ac:dyDescent="0.25">
      <c r="A164" s="157" t="s">
        <v>29</v>
      </c>
      <c r="B164" s="158"/>
      <c r="C164" s="159"/>
      <c r="D164" s="65" t="s">
        <v>30</v>
      </c>
      <c r="E164" s="7"/>
      <c r="F164" s="8"/>
      <c r="G164" s="8"/>
      <c r="H164" s="8"/>
      <c r="I164" s="8"/>
    </row>
    <row r="165" spans="1:9" ht="25.5" x14ac:dyDescent="0.25">
      <c r="A165" s="157" t="s">
        <v>35</v>
      </c>
      <c r="B165" s="158"/>
      <c r="C165" s="159"/>
      <c r="D165" s="65" t="s">
        <v>36</v>
      </c>
      <c r="E165" s="7"/>
      <c r="F165" s="8"/>
      <c r="G165" s="8"/>
      <c r="H165" s="8"/>
      <c r="I165" s="8"/>
    </row>
    <row r="166" spans="1:9" x14ac:dyDescent="0.25">
      <c r="A166" s="160" t="s">
        <v>33</v>
      </c>
      <c r="B166" s="161"/>
      <c r="C166" s="162"/>
      <c r="D166" s="66" t="s">
        <v>34</v>
      </c>
      <c r="E166" s="7"/>
      <c r="F166" s="8"/>
      <c r="G166" s="8"/>
      <c r="H166" s="8"/>
      <c r="I166" s="9"/>
    </row>
    <row r="167" spans="1:9" x14ac:dyDescent="0.25">
      <c r="A167" s="163">
        <v>3</v>
      </c>
      <c r="B167" s="164"/>
      <c r="C167" s="165"/>
      <c r="D167" s="67" t="s">
        <v>10</v>
      </c>
      <c r="E167" s="7"/>
      <c r="F167" s="8"/>
      <c r="G167" s="8"/>
      <c r="H167" s="8"/>
      <c r="I167" s="9"/>
    </row>
    <row r="168" spans="1:9" x14ac:dyDescent="0.25">
      <c r="A168" s="151">
        <v>32</v>
      </c>
      <c r="B168" s="152"/>
      <c r="C168" s="153"/>
      <c r="D168" s="67" t="s">
        <v>26</v>
      </c>
      <c r="E168" s="7"/>
      <c r="F168" s="8"/>
      <c r="G168" s="8"/>
      <c r="H168" s="8"/>
      <c r="I168" s="9"/>
    </row>
    <row r="169" spans="1:9" x14ac:dyDescent="0.25">
      <c r="A169" s="160" t="s">
        <v>108</v>
      </c>
      <c r="B169" s="161"/>
      <c r="C169" s="162"/>
      <c r="D169" s="66" t="s">
        <v>34</v>
      </c>
      <c r="E169" s="71">
        <f t="shared" ref="E169:G170" si="43">E170</f>
        <v>15066.310000000001</v>
      </c>
      <c r="F169" s="71">
        <f t="shared" si="43"/>
        <v>15300</v>
      </c>
      <c r="G169" s="71">
        <f t="shared" si="43"/>
        <v>15300</v>
      </c>
      <c r="H169" s="71">
        <f t="shared" ref="H169:I170" si="44">H170</f>
        <v>15300</v>
      </c>
      <c r="I169" s="71">
        <f t="shared" si="44"/>
        <v>15300</v>
      </c>
    </row>
    <row r="170" spans="1:9" ht="25.5" x14ac:dyDescent="0.25">
      <c r="A170" s="163">
        <v>4</v>
      </c>
      <c r="B170" s="164"/>
      <c r="C170" s="165"/>
      <c r="D170" s="67" t="s">
        <v>12</v>
      </c>
      <c r="E170" s="71">
        <f t="shared" si="43"/>
        <v>15066.310000000001</v>
      </c>
      <c r="F170" s="71">
        <f t="shared" si="43"/>
        <v>15300</v>
      </c>
      <c r="G170" s="71">
        <f t="shared" si="43"/>
        <v>15300</v>
      </c>
      <c r="H170" s="71">
        <f t="shared" si="44"/>
        <v>15300</v>
      </c>
      <c r="I170" s="71">
        <f t="shared" si="44"/>
        <v>15300</v>
      </c>
    </row>
    <row r="171" spans="1:9" ht="25.5" x14ac:dyDescent="0.25">
      <c r="A171" s="151">
        <v>42</v>
      </c>
      <c r="B171" s="152"/>
      <c r="C171" s="153"/>
      <c r="D171" s="67" t="s">
        <v>42</v>
      </c>
      <c r="E171" s="8">
        <f>SUM(E172:E175)</f>
        <v>15066.310000000001</v>
      </c>
      <c r="F171" s="8">
        <f>SUM(F172:F174)</f>
        <v>15300</v>
      </c>
      <c r="G171" s="8">
        <f>SUM(G172:G174)</f>
        <v>15300</v>
      </c>
      <c r="H171" s="8">
        <f t="shared" ref="H171:I171" si="45">SUM(H172:H174)</f>
        <v>15300</v>
      </c>
      <c r="I171" s="8">
        <f t="shared" si="45"/>
        <v>15300</v>
      </c>
    </row>
    <row r="172" spans="1:9" x14ac:dyDescent="0.25">
      <c r="A172" s="97">
        <v>4221</v>
      </c>
      <c r="B172" s="98"/>
      <c r="C172" s="99"/>
      <c r="D172" s="104" t="s">
        <v>156</v>
      </c>
      <c r="E172" s="7">
        <v>6790.8</v>
      </c>
      <c r="F172" s="8">
        <v>14700</v>
      </c>
      <c r="G172" s="8">
        <v>14700</v>
      </c>
      <c r="H172" s="8">
        <v>14700</v>
      </c>
      <c r="I172" s="8">
        <v>14700</v>
      </c>
    </row>
    <row r="173" spans="1:9" x14ac:dyDescent="0.25">
      <c r="A173" s="116">
        <v>4226</v>
      </c>
      <c r="B173" s="117"/>
      <c r="C173" s="118"/>
      <c r="D173" s="104" t="s">
        <v>163</v>
      </c>
      <c r="E173" s="7">
        <v>760</v>
      </c>
      <c r="F173" s="8"/>
      <c r="G173" s="8"/>
      <c r="H173" s="8"/>
      <c r="I173" s="8"/>
    </row>
    <row r="174" spans="1:9" x14ac:dyDescent="0.25">
      <c r="A174" s="151">
        <v>4227</v>
      </c>
      <c r="B174" s="152"/>
      <c r="C174" s="153"/>
      <c r="D174" s="104" t="s">
        <v>157</v>
      </c>
      <c r="E174" s="7">
        <v>6957.05</v>
      </c>
      <c r="F174" s="8">
        <v>600</v>
      </c>
      <c r="G174" s="8">
        <v>600</v>
      </c>
      <c r="H174" s="8">
        <v>600</v>
      </c>
      <c r="I174" s="8">
        <v>600</v>
      </c>
    </row>
    <row r="175" spans="1:9" x14ac:dyDescent="0.25">
      <c r="A175" s="151">
        <v>4241</v>
      </c>
      <c r="B175" s="172"/>
      <c r="C175" s="173"/>
      <c r="D175" s="104" t="s">
        <v>159</v>
      </c>
      <c r="E175" s="8">
        <v>558.46</v>
      </c>
      <c r="F175" s="8"/>
      <c r="G175" s="8"/>
      <c r="H175" s="8"/>
      <c r="I175" s="8"/>
    </row>
    <row r="177" spans="1:9" ht="25.5" x14ac:dyDescent="0.25">
      <c r="A177" s="154" t="s">
        <v>24</v>
      </c>
      <c r="B177" s="155"/>
      <c r="C177" s="156"/>
      <c r="D177" s="19" t="s">
        <v>25</v>
      </c>
      <c r="E177" s="90" t="s">
        <v>118</v>
      </c>
      <c r="F177" s="91" t="s">
        <v>115</v>
      </c>
      <c r="G177" s="91" t="s">
        <v>119</v>
      </c>
      <c r="H177" s="91" t="s">
        <v>44</v>
      </c>
      <c r="I177" s="91" t="s">
        <v>120</v>
      </c>
    </row>
    <row r="178" spans="1:9" ht="38.25" x14ac:dyDescent="0.25">
      <c r="A178" s="157" t="s">
        <v>103</v>
      </c>
      <c r="B178" s="158"/>
      <c r="C178" s="159"/>
      <c r="D178" s="65" t="s">
        <v>109</v>
      </c>
      <c r="E178" s="71">
        <f>E180+E186+E218</f>
        <v>90611.62999999999</v>
      </c>
      <c r="F178" s="71">
        <f>F180+F186</f>
        <v>55025</v>
      </c>
      <c r="G178" s="71">
        <f>G180+G186</f>
        <v>71841</v>
      </c>
      <c r="H178" s="71">
        <f t="shared" ref="H178:I178" si="46">H180+H186</f>
        <v>71841</v>
      </c>
      <c r="I178" s="71">
        <f t="shared" si="46"/>
        <v>71841</v>
      </c>
    </row>
    <row r="179" spans="1:9" x14ac:dyDescent="0.25">
      <c r="A179" s="157" t="s">
        <v>31</v>
      </c>
      <c r="B179" s="158"/>
      <c r="C179" s="159"/>
      <c r="D179" s="65" t="s">
        <v>32</v>
      </c>
      <c r="E179" s="7"/>
      <c r="F179" s="8"/>
      <c r="G179" s="8"/>
      <c r="H179" s="8"/>
      <c r="I179" s="8"/>
    </row>
    <row r="180" spans="1:9" x14ac:dyDescent="0.25">
      <c r="A180" s="160" t="s">
        <v>105</v>
      </c>
      <c r="B180" s="161"/>
      <c r="C180" s="162"/>
      <c r="D180" s="66" t="s">
        <v>34</v>
      </c>
      <c r="E180" s="71">
        <f>E181</f>
        <v>8.9</v>
      </c>
      <c r="F180" s="71">
        <f>F181</f>
        <v>25</v>
      </c>
      <c r="G180" s="71">
        <f>G181</f>
        <v>25</v>
      </c>
      <c r="H180" s="71">
        <f t="shared" ref="H180:I180" si="47">H181</f>
        <v>25</v>
      </c>
      <c r="I180" s="71">
        <f t="shared" si="47"/>
        <v>25</v>
      </c>
    </row>
    <row r="181" spans="1:9" x14ac:dyDescent="0.25">
      <c r="A181" s="163">
        <v>3</v>
      </c>
      <c r="B181" s="164"/>
      <c r="C181" s="165"/>
      <c r="D181" s="67" t="s">
        <v>10</v>
      </c>
      <c r="E181" s="71">
        <f>E182+E183+E184</f>
        <v>8.9</v>
      </c>
      <c r="F181" s="71">
        <f>F182+F183+F184</f>
        <v>25</v>
      </c>
      <c r="G181" s="71">
        <f>G182+G183+G184</f>
        <v>25</v>
      </c>
      <c r="H181" s="71">
        <f t="shared" ref="H181:I181" si="48">H182+H183+H184</f>
        <v>25</v>
      </c>
      <c r="I181" s="71">
        <f t="shared" si="48"/>
        <v>25</v>
      </c>
    </row>
    <row r="182" spans="1:9" x14ac:dyDescent="0.25">
      <c r="A182" s="151">
        <v>31</v>
      </c>
      <c r="B182" s="152"/>
      <c r="C182" s="153"/>
      <c r="D182" s="67" t="s">
        <v>11</v>
      </c>
      <c r="E182" s="7"/>
      <c r="F182" s="8"/>
      <c r="G182" s="8"/>
      <c r="H182" s="8"/>
      <c r="I182" s="9"/>
    </row>
    <row r="183" spans="1:9" x14ac:dyDescent="0.25">
      <c r="A183" s="151">
        <v>32</v>
      </c>
      <c r="B183" s="152"/>
      <c r="C183" s="153"/>
      <c r="D183" s="67" t="s">
        <v>26</v>
      </c>
      <c r="E183" s="7"/>
      <c r="F183" s="8"/>
      <c r="G183" s="8"/>
      <c r="H183" s="8"/>
      <c r="I183" s="9"/>
    </row>
    <row r="184" spans="1:9" x14ac:dyDescent="0.25">
      <c r="A184" s="97">
        <v>34</v>
      </c>
      <c r="B184" s="98"/>
      <c r="C184" s="99"/>
      <c r="D184" s="67" t="s">
        <v>84</v>
      </c>
      <c r="E184" s="8">
        <f>E185</f>
        <v>8.9</v>
      </c>
      <c r="F184" s="8">
        <f>F185</f>
        <v>25</v>
      </c>
      <c r="G184" s="8">
        <f>G185</f>
        <v>25</v>
      </c>
      <c r="H184" s="8">
        <f t="shared" ref="H184:I184" si="49">H185</f>
        <v>25</v>
      </c>
      <c r="I184" s="8">
        <f t="shared" si="49"/>
        <v>25</v>
      </c>
    </row>
    <row r="185" spans="1:9" x14ac:dyDescent="0.25">
      <c r="A185" s="97">
        <v>3431</v>
      </c>
      <c r="B185" s="98"/>
      <c r="C185" s="99"/>
      <c r="D185" s="11" t="s">
        <v>154</v>
      </c>
      <c r="E185" s="7">
        <v>8.9</v>
      </c>
      <c r="F185" s="8">
        <v>25</v>
      </c>
      <c r="G185" s="8">
        <v>25</v>
      </c>
      <c r="H185" s="8">
        <v>25</v>
      </c>
      <c r="I185" s="8">
        <v>25</v>
      </c>
    </row>
    <row r="186" spans="1:9" ht="15" customHeight="1" x14ac:dyDescent="0.25">
      <c r="A186" s="160" t="s">
        <v>110</v>
      </c>
      <c r="B186" s="161"/>
      <c r="C186" s="162"/>
      <c r="D186" s="66" t="s">
        <v>34</v>
      </c>
      <c r="E186" s="71">
        <f>E187</f>
        <v>89890.54</v>
      </c>
      <c r="F186" s="71">
        <f>F187</f>
        <v>55000</v>
      </c>
      <c r="G186" s="71">
        <f>G187</f>
        <v>71816</v>
      </c>
      <c r="H186" s="71">
        <f t="shared" ref="H186:I186" si="50">H187</f>
        <v>71816</v>
      </c>
      <c r="I186" s="71">
        <f t="shared" si="50"/>
        <v>71816</v>
      </c>
    </row>
    <row r="187" spans="1:9" x14ac:dyDescent="0.25">
      <c r="A187" s="163">
        <v>3</v>
      </c>
      <c r="B187" s="164"/>
      <c r="C187" s="165"/>
      <c r="D187" s="67" t="s">
        <v>10</v>
      </c>
      <c r="E187" s="71">
        <f>E188+E189+E211</f>
        <v>89890.54</v>
      </c>
      <c r="F187" s="71">
        <f>F188+F189+F211</f>
        <v>55000</v>
      </c>
      <c r="G187" s="71">
        <f>G188+G189+G211</f>
        <v>71816</v>
      </c>
      <c r="H187" s="71">
        <f t="shared" ref="H187:I187" si="51">H188+H189+H211</f>
        <v>71816</v>
      </c>
      <c r="I187" s="71">
        <f t="shared" si="51"/>
        <v>71816</v>
      </c>
    </row>
    <row r="188" spans="1:9" x14ac:dyDescent="0.25">
      <c r="A188" s="151">
        <v>31</v>
      </c>
      <c r="B188" s="152"/>
      <c r="C188" s="153"/>
      <c r="D188" s="67" t="s">
        <v>11</v>
      </c>
      <c r="E188" s="7"/>
      <c r="F188" s="8"/>
      <c r="G188" s="8"/>
      <c r="H188" s="8"/>
      <c r="I188" s="9"/>
    </row>
    <row r="189" spans="1:9" s="108" customFormat="1" x14ac:dyDescent="0.25">
      <c r="A189" s="166">
        <v>32</v>
      </c>
      <c r="B189" s="167"/>
      <c r="C189" s="168"/>
      <c r="D189" s="93" t="s">
        <v>26</v>
      </c>
      <c r="E189" s="71">
        <f>SUM(E190:E210)</f>
        <v>88711.319999999992</v>
      </c>
      <c r="F189" s="71">
        <f>SUM(F190:F210)</f>
        <v>54000</v>
      </c>
      <c r="G189" s="71">
        <f>SUM(G190:G210)</f>
        <v>70816</v>
      </c>
      <c r="H189" s="71">
        <f t="shared" ref="H189:I189" si="52">SUM(H190:H210)</f>
        <v>70816</v>
      </c>
      <c r="I189" s="71">
        <f t="shared" si="52"/>
        <v>70816</v>
      </c>
    </row>
    <row r="190" spans="1:9" x14ac:dyDescent="0.25">
      <c r="A190" s="97">
        <v>3211</v>
      </c>
      <c r="B190" s="98"/>
      <c r="C190" s="99"/>
      <c r="D190" s="64" t="s">
        <v>134</v>
      </c>
      <c r="E190" s="7">
        <v>6294.51</v>
      </c>
      <c r="F190" s="8">
        <v>1300</v>
      </c>
      <c r="G190" s="8">
        <v>3000</v>
      </c>
      <c r="H190" s="8">
        <v>3000</v>
      </c>
      <c r="I190" s="8">
        <v>3000</v>
      </c>
    </row>
    <row r="191" spans="1:9" x14ac:dyDescent="0.25">
      <c r="A191" s="97">
        <v>3212</v>
      </c>
      <c r="B191" s="98"/>
      <c r="C191" s="99"/>
      <c r="D191" s="64" t="s">
        <v>135</v>
      </c>
      <c r="E191" s="7"/>
      <c r="F191" s="8"/>
      <c r="G191" s="8"/>
      <c r="H191" s="8"/>
      <c r="I191" s="8"/>
    </row>
    <row r="192" spans="1:9" x14ac:dyDescent="0.25">
      <c r="A192" s="97">
        <v>3213</v>
      </c>
      <c r="B192" s="98"/>
      <c r="C192" s="99"/>
      <c r="D192" s="64" t="s">
        <v>136</v>
      </c>
      <c r="E192" s="7">
        <v>1757.8</v>
      </c>
      <c r="F192" s="8">
        <v>300</v>
      </c>
      <c r="G192" s="8">
        <v>1000</v>
      </c>
      <c r="H192" s="8">
        <v>1000</v>
      </c>
      <c r="I192" s="8">
        <v>1000</v>
      </c>
    </row>
    <row r="193" spans="1:9" ht="25.5" x14ac:dyDescent="0.25">
      <c r="A193" s="97">
        <v>3214</v>
      </c>
      <c r="B193" s="98"/>
      <c r="C193" s="99"/>
      <c r="D193" s="64" t="s">
        <v>137</v>
      </c>
      <c r="E193" s="7">
        <v>1030.46</v>
      </c>
      <c r="F193" s="8">
        <v>300</v>
      </c>
      <c r="G193" s="8">
        <v>1000</v>
      </c>
      <c r="H193" s="8">
        <v>1000</v>
      </c>
      <c r="I193" s="8">
        <v>1000</v>
      </c>
    </row>
    <row r="194" spans="1:9" ht="25.5" x14ac:dyDescent="0.25">
      <c r="A194" s="97">
        <v>3221</v>
      </c>
      <c r="B194" s="98"/>
      <c r="C194" s="99"/>
      <c r="D194" s="64" t="s">
        <v>138</v>
      </c>
      <c r="E194" s="7">
        <v>20654.88</v>
      </c>
      <c r="F194" s="8">
        <v>7500</v>
      </c>
      <c r="G194" s="8">
        <v>9500</v>
      </c>
      <c r="H194" s="8">
        <v>9500</v>
      </c>
      <c r="I194" s="8">
        <v>9500</v>
      </c>
    </row>
    <row r="195" spans="1:9" x14ac:dyDescent="0.25">
      <c r="A195" s="97">
        <v>3222</v>
      </c>
      <c r="B195" s="98"/>
      <c r="C195" s="99"/>
      <c r="D195" s="64" t="s">
        <v>139</v>
      </c>
      <c r="E195" s="7">
        <v>300</v>
      </c>
      <c r="F195" s="8">
        <v>700</v>
      </c>
      <c r="G195" s="8">
        <v>700</v>
      </c>
      <c r="H195" s="8">
        <v>700</v>
      </c>
      <c r="I195" s="8">
        <v>700</v>
      </c>
    </row>
    <row r="196" spans="1:9" x14ac:dyDescent="0.25">
      <c r="A196" s="97">
        <v>3223</v>
      </c>
      <c r="B196" s="98"/>
      <c r="C196" s="99"/>
      <c r="D196" s="64" t="s">
        <v>140</v>
      </c>
      <c r="E196" s="7">
        <v>22677.96</v>
      </c>
      <c r="F196" s="8">
        <v>24400</v>
      </c>
      <c r="G196" s="8">
        <v>32000</v>
      </c>
      <c r="H196" s="8">
        <v>32000</v>
      </c>
      <c r="I196" s="8">
        <v>32000</v>
      </c>
    </row>
    <row r="197" spans="1:9" ht="25.5" x14ac:dyDescent="0.25">
      <c r="A197" s="97">
        <v>3224</v>
      </c>
      <c r="B197" s="98"/>
      <c r="C197" s="99"/>
      <c r="D197" s="64" t="s">
        <v>141</v>
      </c>
      <c r="E197" s="7">
        <v>2569.39</v>
      </c>
      <c r="F197" s="8">
        <v>100</v>
      </c>
      <c r="G197" s="8">
        <v>2000</v>
      </c>
      <c r="H197" s="8">
        <v>2000</v>
      </c>
      <c r="I197" s="8">
        <v>2000</v>
      </c>
    </row>
    <row r="198" spans="1:9" x14ac:dyDescent="0.25">
      <c r="A198" s="97">
        <v>3225</v>
      </c>
      <c r="B198" s="98"/>
      <c r="C198" s="99"/>
      <c r="D198" s="64" t="s">
        <v>160</v>
      </c>
      <c r="E198" s="7">
        <v>1273.5</v>
      </c>
      <c r="F198" s="8">
        <v>500</v>
      </c>
      <c r="G198" s="8">
        <v>500</v>
      </c>
      <c r="H198" s="8">
        <v>500</v>
      </c>
      <c r="I198" s="8">
        <v>500</v>
      </c>
    </row>
    <row r="199" spans="1:9" x14ac:dyDescent="0.25">
      <c r="A199" s="97">
        <v>3227</v>
      </c>
      <c r="B199" s="98"/>
      <c r="C199" s="99"/>
      <c r="D199" s="64" t="s">
        <v>142</v>
      </c>
      <c r="E199" s="7">
        <v>653.79</v>
      </c>
      <c r="F199" s="8">
        <v>100</v>
      </c>
      <c r="G199" s="8">
        <v>500</v>
      </c>
      <c r="H199" s="8">
        <v>500</v>
      </c>
      <c r="I199" s="8">
        <v>500</v>
      </c>
    </row>
    <row r="200" spans="1:9" x14ac:dyDescent="0.25">
      <c r="A200" s="97">
        <v>3231</v>
      </c>
      <c r="B200" s="98"/>
      <c r="C200" s="99"/>
      <c r="D200" s="64" t="s">
        <v>143</v>
      </c>
      <c r="E200" s="7">
        <v>1598.54</v>
      </c>
      <c r="F200" s="8">
        <v>1100</v>
      </c>
      <c r="G200" s="8">
        <v>1500</v>
      </c>
      <c r="H200" s="8">
        <v>1500</v>
      </c>
      <c r="I200" s="8">
        <v>1500</v>
      </c>
    </row>
    <row r="201" spans="1:9" ht="25.5" x14ac:dyDescent="0.25">
      <c r="A201" s="97">
        <v>3232</v>
      </c>
      <c r="B201" s="98"/>
      <c r="C201" s="99"/>
      <c r="D201" s="64" t="s">
        <v>144</v>
      </c>
      <c r="E201" s="7">
        <v>13370.58</v>
      </c>
      <c r="F201" s="8">
        <v>8000</v>
      </c>
      <c r="G201" s="8">
        <v>8500</v>
      </c>
      <c r="H201" s="8">
        <v>8500</v>
      </c>
      <c r="I201" s="8">
        <v>8500</v>
      </c>
    </row>
    <row r="202" spans="1:9" x14ac:dyDescent="0.25">
      <c r="A202" s="97">
        <v>3233</v>
      </c>
      <c r="B202" s="98"/>
      <c r="C202" s="99"/>
      <c r="D202" s="64" t="s">
        <v>145</v>
      </c>
      <c r="E202" s="7">
        <v>698.73</v>
      </c>
      <c r="F202" s="8">
        <v>704</v>
      </c>
      <c r="G202" s="8">
        <v>200</v>
      </c>
      <c r="H202" s="8">
        <v>200</v>
      </c>
      <c r="I202" s="8">
        <v>200</v>
      </c>
    </row>
    <row r="203" spans="1:9" x14ac:dyDescent="0.25">
      <c r="A203" s="97">
        <v>3234</v>
      </c>
      <c r="B203" s="98"/>
      <c r="C203" s="99"/>
      <c r="D203" s="64" t="s">
        <v>146</v>
      </c>
      <c r="E203" s="7">
        <v>3552.61</v>
      </c>
      <c r="F203" s="8">
        <v>3510</v>
      </c>
      <c r="G203" s="8">
        <v>3910</v>
      </c>
      <c r="H203" s="8">
        <v>3910</v>
      </c>
      <c r="I203" s="8">
        <v>3910</v>
      </c>
    </row>
    <row r="204" spans="1:9" x14ac:dyDescent="0.25">
      <c r="A204" s="97">
        <v>3236</v>
      </c>
      <c r="B204" s="98"/>
      <c r="C204" s="99"/>
      <c r="D204" s="64" t="s">
        <v>147</v>
      </c>
      <c r="E204" s="7">
        <v>339.78</v>
      </c>
      <c r="F204" s="8">
        <v>150</v>
      </c>
      <c r="G204" s="8">
        <v>650</v>
      </c>
      <c r="H204" s="8">
        <v>650</v>
      </c>
      <c r="I204" s="8">
        <v>650</v>
      </c>
    </row>
    <row r="205" spans="1:9" x14ac:dyDescent="0.25">
      <c r="A205" s="97">
        <v>3237</v>
      </c>
      <c r="B205" s="98"/>
      <c r="C205" s="99"/>
      <c r="D205" s="64" t="s">
        <v>148</v>
      </c>
      <c r="E205" s="7">
        <v>1299.08</v>
      </c>
      <c r="F205" s="8">
        <v>175</v>
      </c>
      <c r="G205" s="8">
        <v>191</v>
      </c>
      <c r="H205" s="8">
        <v>191</v>
      </c>
      <c r="I205" s="8">
        <v>191</v>
      </c>
    </row>
    <row r="206" spans="1:9" x14ac:dyDescent="0.25">
      <c r="A206" s="97">
        <v>3238</v>
      </c>
      <c r="B206" s="98"/>
      <c r="C206" s="99"/>
      <c r="D206" s="64" t="s">
        <v>149</v>
      </c>
      <c r="E206" s="7">
        <v>2222.7600000000002</v>
      </c>
      <c r="F206" s="8">
        <v>1010</v>
      </c>
      <c r="G206" s="8">
        <v>1010</v>
      </c>
      <c r="H206" s="8">
        <v>1010</v>
      </c>
      <c r="I206" s="8">
        <v>1010</v>
      </c>
    </row>
    <row r="207" spans="1:9" x14ac:dyDescent="0.25">
      <c r="A207" s="97">
        <v>3239</v>
      </c>
      <c r="B207" s="98"/>
      <c r="C207" s="99"/>
      <c r="D207" s="64" t="s">
        <v>150</v>
      </c>
      <c r="E207" s="7">
        <v>6456.51</v>
      </c>
      <c r="F207" s="8">
        <v>3451</v>
      </c>
      <c r="G207" s="8">
        <v>3451</v>
      </c>
      <c r="H207" s="8">
        <v>3451</v>
      </c>
      <c r="I207" s="8">
        <v>3451</v>
      </c>
    </row>
    <row r="208" spans="1:9" x14ac:dyDescent="0.25">
      <c r="A208" s="97">
        <v>3294</v>
      </c>
      <c r="B208" s="98"/>
      <c r="C208" s="99"/>
      <c r="D208" s="64" t="s">
        <v>151</v>
      </c>
      <c r="E208" s="7">
        <v>196.36</v>
      </c>
      <c r="F208" s="8">
        <v>200</v>
      </c>
      <c r="G208" s="8">
        <v>200</v>
      </c>
      <c r="H208" s="8">
        <v>200</v>
      </c>
      <c r="I208" s="8">
        <v>200</v>
      </c>
    </row>
    <row r="209" spans="1:9" x14ac:dyDescent="0.25">
      <c r="A209" s="97">
        <v>3295</v>
      </c>
      <c r="B209" s="98"/>
      <c r="C209" s="99"/>
      <c r="D209" s="64" t="s">
        <v>152</v>
      </c>
      <c r="E209" s="7"/>
      <c r="F209" s="8"/>
      <c r="G209" s="8">
        <v>504</v>
      </c>
      <c r="H209" s="8">
        <v>504</v>
      </c>
      <c r="I209" s="8">
        <v>504</v>
      </c>
    </row>
    <row r="210" spans="1:9" ht="25.5" x14ac:dyDescent="0.25">
      <c r="A210" s="97">
        <v>3299</v>
      </c>
      <c r="B210" s="98"/>
      <c r="C210" s="99"/>
      <c r="D210" s="64" t="s">
        <v>153</v>
      </c>
      <c r="E210" s="7">
        <v>1764.08</v>
      </c>
      <c r="F210" s="8">
        <v>500</v>
      </c>
      <c r="G210" s="8">
        <v>500</v>
      </c>
      <c r="H210" s="8">
        <v>500</v>
      </c>
      <c r="I210" s="8">
        <v>500</v>
      </c>
    </row>
    <row r="211" spans="1:9" s="108" customFormat="1" x14ac:dyDescent="0.25">
      <c r="A211" s="109">
        <v>34</v>
      </c>
      <c r="B211" s="110"/>
      <c r="C211" s="111"/>
      <c r="D211" s="93" t="s">
        <v>84</v>
      </c>
      <c r="E211" s="71">
        <f>E212</f>
        <v>1179.22</v>
      </c>
      <c r="F211" s="71">
        <f>F212</f>
        <v>1000</v>
      </c>
      <c r="G211" s="71">
        <f>G212</f>
        <v>1000</v>
      </c>
      <c r="H211" s="71">
        <f t="shared" ref="H211:I211" si="53">H212</f>
        <v>1000</v>
      </c>
      <c r="I211" s="71">
        <f t="shared" si="53"/>
        <v>1000</v>
      </c>
    </row>
    <row r="212" spans="1:9" x14ac:dyDescent="0.25">
      <c r="A212" s="97">
        <v>3431</v>
      </c>
      <c r="B212" s="98"/>
      <c r="C212" s="99"/>
      <c r="D212" s="11" t="s">
        <v>154</v>
      </c>
      <c r="E212" s="7">
        <v>1179.22</v>
      </c>
      <c r="F212" s="8">
        <v>1000</v>
      </c>
      <c r="G212" s="8">
        <v>1000</v>
      </c>
      <c r="H212" s="8">
        <v>1000</v>
      </c>
      <c r="I212" s="8">
        <v>1000</v>
      </c>
    </row>
    <row r="213" spans="1:9" ht="15" customHeight="1" x14ac:dyDescent="0.25">
      <c r="A213" s="157" t="s">
        <v>29</v>
      </c>
      <c r="B213" s="158"/>
      <c r="C213" s="159"/>
      <c r="D213" s="65" t="s">
        <v>30</v>
      </c>
      <c r="E213" s="7"/>
      <c r="F213" s="8"/>
      <c r="G213" s="8"/>
      <c r="H213" s="8"/>
      <c r="I213" s="8"/>
    </row>
    <row r="214" spans="1:9" ht="25.5" customHeight="1" x14ac:dyDescent="0.25">
      <c r="A214" s="157" t="s">
        <v>35</v>
      </c>
      <c r="B214" s="158"/>
      <c r="C214" s="159"/>
      <c r="D214" s="65" t="s">
        <v>36</v>
      </c>
      <c r="E214" s="7"/>
      <c r="F214" s="8"/>
      <c r="G214" s="8"/>
      <c r="H214" s="8"/>
      <c r="I214" s="8"/>
    </row>
    <row r="215" spans="1:9" ht="15" customHeight="1" x14ac:dyDescent="0.25">
      <c r="A215" s="160" t="s">
        <v>33</v>
      </c>
      <c r="B215" s="161"/>
      <c r="C215" s="162"/>
      <c r="D215" s="66" t="s">
        <v>34</v>
      </c>
      <c r="E215" s="7"/>
      <c r="F215" s="8"/>
      <c r="G215" s="8"/>
      <c r="H215" s="8"/>
      <c r="I215" s="9"/>
    </row>
    <row r="216" spans="1:9" x14ac:dyDescent="0.25">
      <c r="A216" s="163">
        <v>3</v>
      </c>
      <c r="B216" s="164"/>
      <c r="C216" s="165"/>
      <c r="D216" s="67" t="s">
        <v>10</v>
      </c>
      <c r="E216" s="7"/>
      <c r="F216" s="8"/>
      <c r="G216" s="8"/>
      <c r="H216" s="8"/>
      <c r="I216" s="9"/>
    </row>
    <row r="217" spans="1:9" x14ac:dyDescent="0.25">
      <c r="A217" s="151">
        <v>32</v>
      </c>
      <c r="B217" s="152"/>
      <c r="C217" s="153"/>
      <c r="D217" s="67" t="s">
        <v>26</v>
      </c>
      <c r="E217" s="7"/>
      <c r="F217" s="8"/>
      <c r="G217" s="8"/>
      <c r="H217" s="8"/>
      <c r="I217" s="9"/>
    </row>
    <row r="218" spans="1:9" ht="15" customHeight="1" x14ac:dyDescent="0.25">
      <c r="A218" s="160" t="s">
        <v>110</v>
      </c>
      <c r="B218" s="161"/>
      <c r="C218" s="162"/>
      <c r="D218" s="66" t="s">
        <v>34</v>
      </c>
      <c r="E218" s="71">
        <f>E219</f>
        <v>712.19</v>
      </c>
      <c r="F218" s="71">
        <f>F219</f>
        <v>0</v>
      </c>
      <c r="G218" s="71"/>
      <c r="H218" s="71"/>
      <c r="I218" s="80"/>
    </row>
    <row r="219" spans="1:9" ht="25.5" x14ac:dyDescent="0.25">
      <c r="A219" s="163">
        <v>4</v>
      </c>
      <c r="B219" s="164"/>
      <c r="C219" s="165"/>
      <c r="D219" s="67" t="s">
        <v>12</v>
      </c>
      <c r="E219" s="71">
        <f>E221+E220</f>
        <v>712.19</v>
      </c>
      <c r="F219" s="71">
        <f>F221</f>
        <v>0</v>
      </c>
      <c r="G219" s="71">
        <f t="shared" ref="G219:I219" si="54">G221</f>
        <v>0</v>
      </c>
      <c r="H219" s="71">
        <f t="shared" si="54"/>
        <v>0</v>
      </c>
      <c r="I219" s="71">
        <f t="shared" si="54"/>
        <v>0</v>
      </c>
    </row>
    <row r="220" spans="1:9" ht="25.5" x14ac:dyDescent="0.25">
      <c r="A220" s="94">
        <v>41</v>
      </c>
      <c r="B220" s="95"/>
      <c r="C220" s="96"/>
      <c r="D220" s="82" t="s">
        <v>111</v>
      </c>
      <c r="E220" s="7"/>
      <c r="F220" s="8"/>
      <c r="G220" s="8"/>
      <c r="H220" s="8"/>
      <c r="I220" s="9"/>
    </row>
    <row r="221" spans="1:9" ht="25.5" x14ac:dyDescent="0.25">
      <c r="A221" s="151">
        <v>42</v>
      </c>
      <c r="B221" s="152"/>
      <c r="C221" s="153"/>
      <c r="D221" s="67" t="s">
        <v>42</v>
      </c>
      <c r="E221" s="7">
        <f>SUM(E222:E224)</f>
        <v>712.19</v>
      </c>
      <c r="F221" s="7">
        <f t="shared" ref="F221:I221" si="55">SUM(F222:F223)</f>
        <v>0</v>
      </c>
      <c r="G221" s="7">
        <f t="shared" si="55"/>
        <v>0</v>
      </c>
      <c r="H221" s="7">
        <f t="shared" si="55"/>
        <v>0</v>
      </c>
      <c r="I221" s="7">
        <f t="shared" si="55"/>
        <v>0</v>
      </c>
    </row>
    <row r="222" spans="1:9" x14ac:dyDescent="0.25">
      <c r="A222" s="151">
        <v>4226</v>
      </c>
      <c r="B222" s="172"/>
      <c r="C222" s="173"/>
      <c r="D222" s="124" t="s">
        <v>163</v>
      </c>
      <c r="E222" s="8">
        <v>40</v>
      </c>
      <c r="F222" s="8"/>
      <c r="G222" s="8"/>
      <c r="H222" s="8"/>
      <c r="I222" s="9"/>
    </row>
    <row r="223" spans="1:9" x14ac:dyDescent="0.25">
      <c r="A223" s="151">
        <v>4227</v>
      </c>
      <c r="B223" s="172"/>
      <c r="C223" s="173"/>
      <c r="D223" s="104" t="s">
        <v>157</v>
      </c>
      <c r="E223" s="8">
        <v>649.5</v>
      </c>
      <c r="F223" s="8"/>
      <c r="G223" s="8"/>
      <c r="H223" s="8"/>
      <c r="I223" s="9"/>
    </row>
    <row r="224" spans="1:9" x14ac:dyDescent="0.25">
      <c r="A224" s="151">
        <v>4241</v>
      </c>
      <c r="B224" s="172"/>
      <c r="C224" s="173"/>
      <c r="D224" s="104" t="s">
        <v>159</v>
      </c>
      <c r="E224" s="8">
        <v>22.69</v>
      </c>
      <c r="F224" s="8"/>
      <c r="G224" s="8"/>
      <c r="H224" s="8"/>
      <c r="I224" s="9"/>
    </row>
    <row r="226" spans="1:9" ht="25.5" x14ac:dyDescent="0.25">
      <c r="A226" s="154" t="s">
        <v>24</v>
      </c>
      <c r="B226" s="170"/>
      <c r="C226" s="171"/>
      <c r="D226" s="119" t="s">
        <v>25</v>
      </c>
      <c r="E226" s="90" t="s">
        <v>118</v>
      </c>
      <c r="F226" s="91" t="s">
        <v>115</v>
      </c>
      <c r="G226" s="91" t="s">
        <v>119</v>
      </c>
      <c r="H226" s="91" t="s">
        <v>44</v>
      </c>
      <c r="I226" s="91" t="s">
        <v>120</v>
      </c>
    </row>
    <row r="227" spans="1:9" ht="25.5" x14ac:dyDescent="0.25">
      <c r="A227" s="157" t="s">
        <v>164</v>
      </c>
      <c r="B227" s="158"/>
      <c r="C227" s="159"/>
      <c r="D227" s="120" t="s">
        <v>165</v>
      </c>
      <c r="E227" s="71">
        <f>E229</f>
        <v>849.44</v>
      </c>
      <c r="F227" s="71">
        <f>F229</f>
        <v>0</v>
      </c>
      <c r="G227" s="71">
        <f t="shared" ref="G227:I227" si="56">G229</f>
        <v>0</v>
      </c>
      <c r="H227" s="71">
        <f t="shared" si="56"/>
        <v>0</v>
      </c>
      <c r="I227" s="71">
        <f t="shared" si="56"/>
        <v>0</v>
      </c>
    </row>
    <row r="228" spans="1:9" ht="25.5" customHeight="1" x14ac:dyDescent="0.25">
      <c r="A228" s="157" t="s">
        <v>166</v>
      </c>
      <c r="B228" s="158"/>
      <c r="C228" s="159"/>
      <c r="D228" s="120" t="s">
        <v>32</v>
      </c>
      <c r="E228" s="7"/>
      <c r="F228" s="8"/>
      <c r="G228" s="8"/>
      <c r="H228" s="8"/>
      <c r="I228" s="8"/>
    </row>
    <row r="229" spans="1:9" ht="15" customHeight="1" x14ac:dyDescent="0.25">
      <c r="A229" s="160" t="s">
        <v>101</v>
      </c>
      <c r="B229" s="161"/>
      <c r="C229" s="162"/>
      <c r="D229" s="121" t="s">
        <v>34</v>
      </c>
      <c r="E229" s="71">
        <f>E230</f>
        <v>849.44</v>
      </c>
      <c r="F229" s="71">
        <f>F230</f>
        <v>0</v>
      </c>
      <c r="G229" s="71">
        <f>G230</f>
        <v>0</v>
      </c>
      <c r="H229" s="71">
        <f>H230</f>
        <v>0</v>
      </c>
      <c r="I229" s="71">
        <f>I230</f>
        <v>0</v>
      </c>
    </row>
    <row r="230" spans="1:9" x14ac:dyDescent="0.25">
      <c r="A230" s="163">
        <v>3</v>
      </c>
      <c r="B230" s="164"/>
      <c r="C230" s="165"/>
      <c r="D230" s="122" t="s">
        <v>10</v>
      </c>
      <c r="E230" s="71">
        <f>E231+E234</f>
        <v>849.44</v>
      </c>
      <c r="F230" s="71">
        <f>F231+F234</f>
        <v>0</v>
      </c>
      <c r="G230" s="71">
        <f>G231+G234</f>
        <v>0</v>
      </c>
      <c r="H230" s="71">
        <f>H231+H234</f>
        <v>0</v>
      </c>
      <c r="I230" s="71">
        <f>I231+I234</f>
        <v>0</v>
      </c>
    </row>
    <row r="231" spans="1:9" x14ac:dyDescent="0.25">
      <c r="A231" s="151">
        <v>31</v>
      </c>
      <c r="B231" s="152"/>
      <c r="C231" s="153"/>
      <c r="D231" s="122" t="s">
        <v>11</v>
      </c>
      <c r="E231" s="7">
        <f>E232+E233</f>
        <v>849.44</v>
      </c>
      <c r="F231" s="8"/>
      <c r="G231" s="8"/>
      <c r="H231" s="8"/>
      <c r="I231" s="8"/>
    </row>
    <row r="232" spans="1:9" x14ac:dyDescent="0.25">
      <c r="A232" s="116">
        <v>3121</v>
      </c>
      <c r="B232" s="117"/>
      <c r="C232" s="118"/>
      <c r="D232" s="122" t="s">
        <v>130</v>
      </c>
      <c r="E232" s="7">
        <v>729.12</v>
      </c>
      <c r="F232" s="8"/>
      <c r="G232" s="8"/>
      <c r="H232" s="8"/>
      <c r="I232" s="8"/>
    </row>
    <row r="233" spans="1:9" ht="25.5" x14ac:dyDescent="0.25">
      <c r="A233" s="116">
        <v>3132</v>
      </c>
      <c r="B233" s="117"/>
      <c r="C233" s="118"/>
      <c r="D233" s="122" t="s">
        <v>133</v>
      </c>
      <c r="E233" s="7">
        <v>120.32</v>
      </c>
      <c r="F233" s="8"/>
      <c r="G233" s="8"/>
      <c r="H233" s="8"/>
      <c r="I233" s="8"/>
    </row>
    <row r="234" spans="1:9" x14ac:dyDescent="0.25">
      <c r="A234" s="151">
        <v>32</v>
      </c>
      <c r="B234" s="152"/>
      <c r="C234" s="153"/>
      <c r="D234" s="122" t="s">
        <v>26</v>
      </c>
      <c r="E234" s="7"/>
      <c r="F234" s="8"/>
      <c r="G234" s="8"/>
      <c r="H234" s="8"/>
      <c r="I234" s="9"/>
    </row>
    <row r="235" spans="1:9" x14ac:dyDescent="0.25">
      <c r="F235" s="81"/>
      <c r="G235" s="81"/>
      <c r="H235" s="81"/>
      <c r="I235" s="81"/>
    </row>
    <row r="236" spans="1:9" ht="25.5" x14ac:dyDescent="0.25">
      <c r="A236" s="154" t="s">
        <v>24</v>
      </c>
      <c r="B236" s="170"/>
      <c r="C236" s="171"/>
      <c r="D236" s="19" t="s">
        <v>25</v>
      </c>
      <c r="E236" s="90" t="s">
        <v>118</v>
      </c>
      <c r="F236" s="91" t="s">
        <v>115</v>
      </c>
      <c r="G236" s="91" t="s">
        <v>119</v>
      </c>
      <c r="H236" s="91" t="s">
        <v>44</v>
      </c>
      <c r="I236" s="91" t="s">
        <v>120</v>
      </c>
    </row>
    <row r="237" spans="1:9" ht="25.5" x14ac:dyDescent="0.25">
      <c r="A237" s="157" t="s">
        <v>112</v>
      </c>
      <c r="B237" s="158"/>
      <c r="C237" s="159"/>
      <c r="D237" s="87" t="s">
        <v>161</v>
      </c>
      <c r="E237" s="71">
        <f t="shared" ref="E237:I237" si="57">E239</f>
        <v>0</v>
      </c>
      <c r="F237" s="71">
        <f t="shared" si="57"/>
        <v>0</v>
      </c>
      <c r="G237" s="71">
        <f t="shared" si="57"/>
        <v>941744.3</v>
      </c>
      <c r="H237" s="71">
        <f t="shared" si="57"/>
        <v>0</v>
      </c>
      <c r="I237" s="71">
        <f t="shared" si="57"/>
        <v>0</v>
      </c>
    </row>
    <row r="238" spans="1:9" x14ac:dyDescent="0.25">
      <c r="A238" s="157" t="s">
        <v>31</v>
      </c>
      <c r="B238" s="158"/>
      <c r="C238" s="159"/>
      <c r="D238" s="87" t="s">
        <v>32</v>
      </c>
      <c r="E238" s="7"/>
      <c r="F238" s="8"/>
      <c r="G238" s="8"/>
      <c r="H238" s="8"/>
      <c r="I238" s="8"/>
    </row>
    <row r="239" spans="1:9" x14ac:dyDescent="0.25">
      <c r="A239" s="160" t="s">
        <v>100</v>
      </c>
      <c r="B239" s="161"/>
      <c r="C239" s="162"/>
      <c r="D239" s="86" t="s">
        <v>34</v>
      </c>
      <c r="E239" s="71">
        <f t="shared" ref="E239:I239" si="58">E240</f>
        <v>0</v>
      </c>
      <c r="F239" s="71">
        <f t="shared" si="58"/>
        <v>0</v>
      </c>
      <c r="G239" s="71">
        <f t="shared" si="58"/>
        <v>941744.3</v>
      </c>
      <c r="H239" s="71">
        <f t="shared" si="58"/>
        <v>0</v>
      </c>
      <c r="I239" s="71">
        <f t="shared" si="58"/>
        <v>0</v>
      </c>
    </row>
    <row r="240" spans="1:9" ht="25.5" x14ac:dyDescent="0.25">
      <c r="A240" s="163">
        <v>4</v>
      </c>
      <c r="B240" s="164"/>
      <c r="C240" s="165"/>
      <c r="D240" s="96" t="s">
        <v>12</v>
      </c>
      <c r="E240" s="71">
        <f t="shared" ref="E240:I240" si="59">E241+E242</f>
        <v>0</v>
      </c>
      <c r="F240" s="71">
        <f t="shared" si="59"/>
        <v>0</v>
      </c>
      <c r="G240" s="71">
        <f t="shared" si="59"/>
        <v>941744.3</v>
      </c>
      <c r="H240" s="71">
        <f t="shared" si="59"/>
        <v>0</v>
      </c>
      <c r="I240" s="71">
        <f t="shared" si="59"/>
        <v>0</v>
      </c>
    </row>
    <row r="241" spans="1:9" ht="25.5" x14ac:dyDescent="0.25">
      <c r="A241" s="151">
        <v>41</v>
      </c>
      <c r="B241" s="152"/>
      <c r="C241" s="153"/>
      <c r="D241" s="96" t="s">
        <v>111</v>
      </c>
      <c r="E241" s="7"/>
      <c r="F241" s="8"/>
      <c r="G241" s="8"/>
      <c r="H241" s="8"/>
      <c r="I241" s="9"/>
    </row>
    <row r="242" spans="1:9" ht="25.5" x14ac:dyDescent="0.25">
      <c r="A242" s="151">
        <v>42</v>
      </c>
      <c r="B242" s="152"/>
      <c r="C242" s="153"/>
      <c r="D242" s="96" t="s">
        <v>42</v>
      </c>
      <c r="E242" s="8">
        <f>E243</f>
        <v>0</v>
      </c>
      <c r="F242" s="8">
        <f>F243</f>
        <v>0</v>
      </c>
      <c r="G242" s="8">
        <f>G243</f>
        <v>941744.3</v>
      </c>
      <c r="H242" s="8"/>
      <c r="I242" s="9"/>
    </row>
    <row r="243" spans="1:9" x14ac:dyDescent="0.25">
      <c r="A243" s="151">
        <v>4212</v>
      </c>
      <c r="B243" s="152"/>
      <c r="C243" s="153"/>
      <c r="D243" s="26" t="s">
        <v>155</v>
      </c>
      <c r="E243" s="7"/>
      <c r="F243" s="8"/>
      <c r="G243" s="8">
        <v>941744.3</v>
      </c>
      <c r="H243" s="8"/>
      <c r="I243" s="9"/>
    </row>
    <row r="245" spans="1:9" x14ac:dyDescent="0.25">
      <c r="E245" s="81"/>
    </row>
    <row r="246" spans="1:9" x14ac:dyDescent="0.25">
      <c r="E246" s="81"/>
    </row>
    <row r="248" spans="1:9" x14ac:dyDescent="0.25">
      <c r="E248" s="81"/>
      <c r="F248" s="81"/>
      <c r="G248" s="81"/>
      <c r="H248" s="81"/>
      <c r="I248" s="81"/>
    </row>
  </sheetData>
  <mergeCells count="173">
    <mergeCell ref="A175:C175"/>
    <mergeCell ref="A226:C226"/>
    <mergeCell ref="A227:C227"/>
    <mergeCell ref="A228:C228"/>
    <mergeCell ref="A229:C229"/>
    <mergeCell ref="A230:C230"/>
    <mergeCell ref="A231:C231"/>
    <mergeCell ref="A234:C234"/>
    <mergeCell ref="A222:C222"/>
    <mergeCell ref="A223:C223"/>
    <mergeCell ref="A224:C224"/>
    <mergeCell ref="A182:C182"/>
    <mergeCell ref="A183:C183"/>
    <mergeCell ref="A213:C213"/>
    <mergeCell ref="A214:C214"/>
    <mergeCell ref="A215:C215"/>
    <mergeCell ref="A186:C186"/>
    <mergeCell ref="A187:C187"/>
    <mergeCell ref="A188:C188"/>
    <mergeCell ref="A189:C189"/>
    <mergeCell ref="A177:C177"/>
    <mergeCell ref="A178:C178"/>
    <mergeCell ref="A179:C179"/>
    <mergeCell ref="A180:C180"/>
    <mergeCell ref="A11:C11"/>
    <mergeCell ref="A12:C12"/>
    <mergeCell ref="A13:C13"/>
    <mergeCell ref="A14:C14"/>
    <mergeCell ref="A15:C15"/>
    <mergeCell ref="A37:C37"/>
    <mergeCell ref="A38:C38"/>
    <mergeCell ref="A39:C39"/>
    <mergeCell ref="A243:C243"/>
    <mergeCell ref="A29:C29"/>
    <mergeCell ref="A153:C153"/>
    <mergeCell ref="A174:C174"/>
    <mergeCell ref="A236:C236"/>
    <mergeCell ref="A237:C237"/>
    <mergeCell ref="A238:C238"/>
    <mergeCell ref="A239:C239"/>
    <mergeCell ref="A240:C240"/>
    <mergeCell ref="A241:C241"/>
    <mergeCell ref="A242:C242"/>
    <mergeCell ref="A216:C216"/>
    <mergeCell ref="A217:C217"/>
    <mergeCell ref="A218:C218"/>
    <mergeCell ref="A219:C219"/>
    <mergeCell ref="A221:C221"/>
    <mergeCell ref="A181:C181"/>
    <mergeCell ref="A44:C44"/>
    <mergeCell ref="A108:C108"/>
    <mergeCell ref="A109:C109"/>
    <mergeCell ref="A110:C110"/>
    <mergeCell ref="A113:C113"/>
    <mergeCell ref="A74:C74"/>
    <mergeCell ref="A73:C73"/>
    <mergeCell ref="A72:C72"/>
    <mergeCell ref="A46:C46"/>
    <mergeCell ref="A45:C45"/>
    <mergeCell ref="A167:C167"/>
    <mergeCell ref="A168:C168"/>
    <mergeCell ref="A169:C169"/>
    <mergeCell ref="A170:C170"/>
    <mergeCell ref="A171:C171"/>
    <mergeCell ref="A160:C160"/>
    <mergeCell ref="A161:C161"/>
    <mergeCell ref="A164:C164"/>
    <mergeCell ref="A165:C165"/>
    <mergeCell ref="A166:C166"/>
    <mergeCell ref="A155:C155"/>
    <mergeCell ref="A156:C156"/>
    <mergeCell ref="A157:C157"/>
    <mergeCell ref="A158:C158"/>
    <mergeCell ref="A159:C159"/>
    <mergeCell ref="A148:C148"/>
    <mergeCell ref="A149:C149"/>
    <mergeCell ref="A150:C150"/>
    <mergeCell ref="A151:C151"/>
    <mergeCell ref="A152:C152"/>
    <mergeCell ref="A143:C143"/>
    <mergeCell ref="A144:C144"/>
    <mergeCell ref="A145:C145"/>
    <mergeCell ref="A146:C146"/>
    <mergeCell ref="A147:C147"/>
    <mergeCell ref="A138:C138"/>
    <mergeCell ref="A139:C139"/>
    <mergeCell ref="A140:C140"/>
    <mergeCell ref="A141:C141"/>
    <mergeCell ref="A142:C142"/>
    <mergeCell ref="A131:C131"/>
    <mergeCell ref="A132:C132"/>
    <mergeCell ref="A133:C133"/>
    <mergeCell ref="A134:C134"/>
    <mergeCell ref="A135:C135"/>
    <mergeCell ref="A105:C105"/>
    <mergeCell ref="A106:C106"/>
    <mergeCell ref="A128:C128"/>
    <mergeCell ref="A129:C129"/>
    <mergeCell ref="A130:C130"/>
    <mergeCell ref="A115:C115"/>
    <mergeCell ref="A116:C116"/>
    <mergeCell ref="A117:C117"/>
    <mergeCell ref="A118:C118"/>
    <mergeCell ref="A124:C124"/>
    <mergeCell ref="A125:C125"/>
    <mergeCell ref="A126:C126"/>
    <mergeCell ref="A127:C127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87:C87"/>
    <mergeCell ref="A88:C88"/>
    <mergeCell ref="A90:C90"/>
    <mergeCell ref="A91:C91"/>
    <mergeCell ref="A92:C92"/>
    <mergeCell ref="A82:C82"/>
    <mergeCell ref="A83:C83"/>
    <mergeCell ref="A84:C84"/>
    <mergeCell ref="A85:C85"/>
    <mergeCell ref="A86:C86"/>
    <mergeCell ref="A26:C26"/>
    <mergeCell ref="A75:C75"/>
    <mergeCell ref="A76:C76"/>
    <mergeCell ref="A77:C77"/>
    <mergeCell ref="A78:C78"/>
    <mergeCell ref="A79:C79"/>
    <mergeCell ref="A59:C59"/>
    <mergeCell ref="A63:C63"/>
    <mergeCell ref="A65:C65"/>
    <mergeCell ref="A66:C66"/>
    <mergeCell ref="A67:C67"/>
    <mergeCell ref="A70:C70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1:J1"/>
    <mergeCell ref="F2:G2"/>
    <mergeCell ref="A36:C36"/>
    <mergeCell ref="A40:C40"/>
    <mergeCell ref="A31:C31"/>
    <mergeCell ref="A32:C32"/>
    <mergeCell ref="A33:C33"/>
    <mergeCell ref="A34:C34"/>
    <mergeCell ref="A35:C35"/>
    <mergeCell ref="A6:C6"/>
    <mergeCell ref="A7:C7"/>
    <mergeCell ref="A28:C28"/>
    <mergeCell ref="A3:I3"/>
    <mergeCell ref="A5:C5"/>
    <mergeCell ref="A8:C8"/>
    <mergeCell ref="A9:C9"/>
    <mergeCell ref="A16:C16"/>
    <mergeCell ref="A10:C10"/>
    <mergeCell ref="A25:C25"/>
    <mergeCell ref="A27:C27"/>
    <mergeCell ref="A21:C21"/>
    <mergeCell ref="A22:C22"/>
    <mergeCell ref="A23:C23"/>
    <mergeCell ref="A24:C24"/>
  </mergeCells>
  <pageMargins left="0.7" right="0.7" top="0.75" bottom="0.75" header="0.3" footer="0.3"/>
  <pageSetup paperSize="9" scale="70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os str</cp:lastModifiedBy>
  <cp:lastPrinted>2024-10-30T06:13:54Z</cp:lastPrinted>
  <dcterms:created xsi:type="dcterms:W3CDTF">2022-08-12T12:51:27Z</dcterms:created>
  <dcterms:modified xsi:type="dcterms:W3CDTF">2024-10-30T09:05:24Z</dcterms:modified>
</cp:coreProperties>
</file>