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SAŽETAK" sheetId="8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0" i="7" l="1"/>
  <c r="I211" i="7"/>
  <c r="G199" i="7"/>
  <c r="H199" i="7"/>
  <c r="I199" i="7"/>
  <c r="G202" i="7"/>
  <c r="H202" i="7"/>
  <c r="I202" i="7"/>
  <c r="F202" i="7"/>
  <c r="G203" i="7"/>
  <c r="H203" i="7"/>
  <c r="I203" i="7"/>
  <c r="F203" i="7"/>
  <c r="G155" i="7"/>
  <c r="H155" i="7"/>
  <c r="I155" i="7"/>
  <c r="G158" i="7"/>
  <c r="H158" i="7"/>
  <c r="I158" i="7"/>
  <c r="F158" i="7"/>
  <c r="G181" i="7"/>
  <c r="H181" i="7"/>
  <c r="I181" i="7"/>
  <c r="F181" i="7"/>
  <c r="G160" i="7"/>
  <c r="H160" i="7"/>
  <c r="I160" i="7"/>
  <c r="F160" i="7"/>
  <c r="G137" i="7"/>
  <c r="H137" i="7"/>
  <c r="I137" i="7"/>
  <c r="G149" i="7"/>
  <c r="H149" i="7"/>
  <c r="I149" i="7"/>
  <c r="F149" i="7"/>
  <c r="G150" i="7"/>
  <c r="H150" i="7"/>
  <c r="I150" i="7"/>
  <c r="F150" i="7"/>
  <c r="G131" i="7"/>
  <c r="H131" i="7"/>
  <c r="I131" i="7"/>
  <c r="F131" i="7"/>
  <c r="G100" i="7"/>
  <c r="H100" i="7"/>
  <c r="I100" i="7"/>
  <c r="F100" i="7"/>
  <c r="F107" i="7"/>
  <c r="G88" i="7"/>
  <c r="H88" i="7"/>
  <c r="I88" i="7"/>
  <c r="F88" i="7"/>
  <c r="G78" i="7"/>
  <c r="H78" i="7"/>
  <c r="I78" i="7"/>
  <c r="G77" i="7"/>
  <c r="H77" i="7"/>
  <c r="I77" i="7"/>
  <c r="G76" i="7"/>
  <c r="G74" i="7" s="1"/>
  <c r="H76" i="7"/>
  <c r="I76" i="7"/>
  <c r="I74" i="7" s="1"/>
  <c r="H74" i="7"/>
  <c r="F76" i="7"/>
  <c r="F77" i="7"/>
  <c r="F78" i="7"/>
  <c r="G54" i="7"/>
  <c r="H54" i="7"/>
  <c r="I54" i="7"/>
  <c r="G69" i="7"/>
  <c r="H69" i="7"/>
  <c r="I69" i="7"/>
  <c r="G65" i="7"/>
  <c r="H65" i="7"/>
  <c r="I65" i="7"/>
  <c r="G61" i="7"/>
  <c r="H61" i="7"/>
  <c r="I61" i="7"/>
  <c r="G58" i="7"/>
  <c r="H58" i="7"/>
  <c r="I58" i="7"/>
  <c r="F64" i="7"/>
  <c r="F56" i="7"/>
  <c r="F69" i="7"/>
  <c r="F65" i="7"/>
  <c r="F57" i="7"/>
  <c r="F61" i="7"/>
  <c r="F58" i="7"/>
  <c r="G35" i="7"/>
  <c r="H35" i="7"/>
  <c r="I35" i="7"/>
  <c r="H32" i="7"/>
  <c r="G34" i="7"/>
  <c r="G32" i="7" s="1"/>
  <c r="H34" i="7"/>
  <c r="I34" i="7"/>
  <c r="I32" i="7" s="1"/>
  <c r="G40" i="7"/>
  <c r="H40" i="7"/>
  <c r="I40" i="7"/>
  <c r="G36" i="7"/>
  <c r="H36" i="7"/>
  <c r="I36" i="7"/>
  <c r="F35" i="7"/>
  <c r="F40" i="7"/>
  <c r="F36" i="7"/>
  <c r="G9" i="7"/>
  <c r="H9" i="7"/>
  <c r="I9" i="7"/>
  <c r="G10" i="7"/>
  <c r="H10" i="7"/>
  <c r="I10" i="7"/>
  <c r="G16" i="7"/>
  <c r="H16" i="7"/>
  <c r="I16" i="7"/>
  <c r="F9" i="7"/>
  <c r="F16" i="7"/>
  <c r="F10" i="7"/>
  <c r="G263" i="3"/>
  <c r="H263" i="3"/>
  <c r="I263" i="3"/>
  <c r="G258" i="3"/>
  <c r="H258" i="3"/>
  <c r="I258" i="3"/>
  <c r="G89" i="3"/>
  <c r="H89" i="3"/>
  <c r="I89" i="3"/>
  <c r="H57" i="3"/>
  <c r="F57" i="3"/>
  <c r="G58" i="3"/>
  <c r="H58" i="3"/>
  <c r="I58" i="3"/>
  <c r="G269" i="3"/>
  <c r="H269" i="3"/>
  <c r="I269" i="3"/>
  <c r="F269" i="3"/>
  <c r="F263" i="3"/>
  <c r="F258" i="3"/>
  <c r="F89" i="3"/>
  <c r="F58" i="3"/>
  <c r="G45" i="3"/>
  <c r="H45" i="3"/>
  <c r="I45" i="3"/>
  <c r="G33" i="3"/>
  <c r="H33" i="3"/>
  <c r="I33" i="3"/>
  <c r="G37" i="3"/>
  <c r="H37" i="3"/>
  <c r="I37" i="3"/>
  <c r="G30" i="3"/>
  <c r="H30" i="3"/>
  <c r="I30" i="3"/>
  <c r="H10" i="3"/>
  <c r="G11" i="3"/>
  <c r="H11" i="3"/>
  <c r="I11" i="3"/>
  <c r="F10" i="3"/>
  <c r="F45" i="3"/>
  <c r="F37" i="3"/>
  <c r="F33" i="3"/>
  <c r="F30" i="3"/>
  <c r="F11" i="3"/>
  <c r="E77" i="7"/>
  <c r="E192" i="7"/>
  <c r="E158" i="7"/>
  <c r="E149" i="7"/>
  <c r="E129" i="7"/>
  <c r="E130" i="7"/>
  <c r="E118" i="7"/>
  <c r="E120" i="7"/>
  <c r="E86" i="7"/>
  <c r="E56" i="7"/>
  <c r="E63" i="7"/>
  <c r="E34" i="7"/>
  <c r="E26" i="7"/>
  <c r="E9" i="7"/>
  <c r="E57" i="3"/>
  <c r="E267" i="3"/>
  <c r="E10" i="3"/>
  <c r="I57" i="3" l="1"/>
  <c r="G57" i="3"/>
  <c r="I10" i="3"/>
  <c r="G10" i="3"/>
  <c r="E38" i="3"/>
  <c r="E43" i="3"/>
  <c r="E41" i="3"/>
  <c r="F41" i="3"/>
  <c r="I41" i="3"/>
  <c r="H41" i="3"/>
  <c r="G41" i="3"/>
  <c r="E12" i="3"/>
  <c r="E18" i="3"/>
  <c r="E24" i="3"/>
  <c r="I209" i="7" l="1"/>
  <c r="I207" i="7" s="1"/>
  <c r="H210" i="7"/>
  <c r="H209" i="7" s="1"/>
  <c r="H207" i="7" s="1"/>
  <c r="G210" i="7"/>
  <c r="F210" i="7"/>
  <c r="F209" i="7" s="1"/>
  <c r="F207" i="7" s="1"/>
  <c r="E210" i="7"/>
  <c r="E209" i="7" s="1"/>
  <c r="E207" i="7" s="1"/>
  <c r="G209" i="7"/>
  <c r="G207" i="7" s="1"/>
  <c r="E126" i="7"/>
  <c r="F126" i="7"/>
  <c r="G126" i="7"/>
  <c r="H126" i="7"/>
  <c r="I127" i="7"/>
  <c r="I126" i="7" s="1"/>
  <c r="G267" i="3"/>
  <c r="H267" i="3"/>
  <c r="G270" i="3"/>
  <c r="H270" i="3"/>
  <c r="I270" i="3"/>
  <c r="E270" i="3"/>
  <c r="F267" i="3"/>
  <c r="F270" i="3"/>
  <c r="I140" i="7" l="1"/>
  <c r="I139" i="7" s="1"/>
  <c r="H140" i="7"/>
  <c r="H139" i="7" s="1"/>
  <c r="H264" i="3"/>
  <c r="I264" i="3"/>
  <c r="G130" i="7" l="1"/>
  <c r="H130" i="7"/>
  <c r="I130" i="7"/>
  <c r="F130" i="7"/>
  <c r="I280" i="3"/>
  <c r="H280" i="3"/>
  <c r="G280" i="3"/>
  <c r="F280" i="3"/>
  <c r="E280" i="3"/>
  <c r="G264" i="3"/>
  <c r="I154" i="3"/>
  <c r="H154" i="3"/>
  <c r="G154" i="3"/>
  <c r="F154" i="3"/>
  <c r="E154" i="3"/>
  <c r="I71" i="3" l="1"/>
  <c r="H71" i="3"/>
  <c r="G71" i="3"/>
  <c r="F71" i="3"/>
  <c r="E71" i="3"/>
  <c r="I65" i="3"/>
  <c r="H65" i="3"/>
  <c r="G65" i="3"/>
  <c r="F65" i="3"/>
  <c r="E65" i="3"/>
  <c r="E146" i="7" l="1"/>
  <c r="F146" i="7"/>
  <c r="G146" i="7"/>
  <c r="H146" i="7"/>
  <c r="E145" i="7"/>
  <c r="F145" i="7"/>
  <c r="G145" i="7"/>
  <c r="H145" i="7"/>
  <c r="E45" i="7"/>
  <c r="F45" i="7"/>
  <c r="E44" i="7"/>
  <c r="F44" i="7"/>
  <c r="F10" i="5"/>
  <c r="C10" i="5"/>
  <c r="D16" i="5"/>
  <c r="D10" i="5" s="1"/>
  <c r="E16" i="5"/>
  <c r="E10" i="5" s="1"/>
  <c r="F16" i="5"/>
  <c r="B16" i="5"/>
  <c r="B10" i="5" s="1"/>
  <c r="C16" i="5"/>
  <c r="E264" i="3"/>
  <c r="F264" i="3"/>
  <c r="E250" i="3"/>
  <c r="F250" i="3"/>
  <c r="E242" i="3"/>
  <c r="F242" i="3"/>
  <c r="E234" i="3"/>
  <c r="F234" i="3"/>
  <c r="E226" i="3"/>
  <c r="F226" i="3"/>
  <c r="E218" i="3"/>
  <c r="F218" i="3"/>
  <c r="E210" i="3"/>
  <c r="F210" i="3"/>
  <c r="E202" i="3"/>
  <c r="F202" i="3"/>
  <c r="E194" i="3"/>
  <c r="F194" i="3"/>
  <c r="E186" i="3"/>
  <c r="F186" i="3"/>
  <c r="E178" i="3"/>
  <c r="F178" i="3"/>
  <c r="E170" i="3"/>
  <c r="F170" i="3"/>
  <c r="E162" i="3"/>
  <c r="F162" i="3"/>
  <c r="E146" i="3"/>
  <c r="F146" i="3"/>
  <c r="E138" i="3"/>
  <c r="F138" i="3"/>
  <c r="E130" i="3"/>
  <c r="F130" i="3"/>
  <c r="E122" i="3"/>
  <c r="F122" i="3"/>
  <c r="E114" i="3"/>
  <c r="F114" i="3"/>
  <c r="E106" i="3"/>
  <c r="F106" i="3"/>
  <c r="E98" i="3"/>
  <c r="F98" i="3"/>
  <c r="E83" i="3"/>
  <c r="F83" i="3"/>
  <c r="E77" i="3"/>
  <c r="F77" i="3"/>
  <c r="F43" i="3"/>
  <c r="F18" i="3"/>
  <c r="F12" i="3"/>
  <c r="F24" i="3"/>
  <c r="E100" i="7" l="1"/>
  <c r="G64" i="7"/>
  <c r="H64" i="7"/>
  <c r="I64" i="7"/>
  <c r="E64" i="7"/>
  <c r="F275" i="3"/>
  <c r="G275" i="3"/>
  <c r="H275" i="3"/>
  <c r="I275" i="3"/>
  <c r="E275" i="3"/>
  <c r="H285" i="3"/>
  <c r="I285" i="3"/>
  <c r="I267" i="3" s="1"/>
  <c r="H259" i="3"/>
  <c r="I259" i="3"/>
  <c r="H250" i="3"/>
  <c r="I250" i="3"/>
  <c r="H242" i="3"/>
  <c r="I242" i="3"/>
  <c r="H234" i="3"/>
  <c r="I234" i="3"/>
  <c r="H226" i="3"/>
  <c r="I226" i="3"/>
  <c r="H218" i="3"/>
  <c r="I218" i="3"/>
  <c r="H210" i="3"/>
  <c r="I210" i="3"/>
  <c r="H202" i="3"/>
  <c r="I202" i="3"/>
  <c r="H194" i="3"/>
  <c r="I194" i="3"/>
  <c r="H186" i="3"/>
  <c r="I186" i="3"/>
  <c r="H178" i="3"/>
  <c r="I178" i="3"/>
  <c r="H170" i="3"/>
  <c r="I170" i="3"/>
  <c r="H162" i="3"/>
  <c r="I162" i="3"/>
  <c r="H146" i="3"/>
  <c r="I146" i="3"/>
  <c r="H138" i="3"/>
  <c r="I138" i="3"/>
  <c r="H130" i="3"/>
  <c r="I130" i="3"/>
  <c r="H122" i="3"/>
  <c r="I122" i="3"/>
  <c r="H114" i="3"/>
  <c r="I114" i="3"/>
  <c r="H106" i="3"/>
  <c r="I106" i="3"/>
  <c r="H98" i="3"/>
  <c r="I98" i="3"/>
  <c r="H90" i="3"/>
  <c r="I90" i="3"/>
  <c r="H83" i="3"/>
  <c r="I83" i="3"/>
  <c r="H77" i="3"/>
  <c r="I77" i="3"/>
  <c r="H59" i="3"/>
  <c r="I59" i="3"/>
  <c r="H43" i="3"/>
  <c r="I43" i="3"/>
  <c r="H31" i="3"/>
  <c r="I31" i="3"/>
  <c r="H24" i="3"/>
  <c r="I24" i="3"/>
  <c r="H18" i="3"/>
  <c r="I18" i="3"/>
  <c r="H12" i="3"/>
  <c r="I12" i="3"/>
  <c r="I12" i="8" l="1"/>
  <c r="G57" i="7"/>
  <c r="H57" i="7"/>
  <c r="I57" i="7"/>
  <c r="E57" i="7"/>
  <c r="E35" i="7" l="1"/>
  <c r="I13" i="8"/>
  <c r="J13" i="8"/>
  <c r="G250" i="3"/>
  <c r="G242" i="3"/>
  <c r="G234" i="3"/>
  <c r="G226" i="3"/>
  <c r="G218" i="3"/>
  <c r="G210" i="3"/>
  <c r="G202" i="3"/>
  <c r="G194" i="3"/>
  <c r="G186" i="3"/>
  <c r="G178" i="3"/>
  <c r="E259" i="3"/>
  <c r="F259" i="3"/>
  <c r="G259" i="3"/>
  <c r="G170" i="3"/>
  <c r="G162" i="3"/>
  <c r="G146" i="3"/>
  <c r="G138" i="3"/>
  <c r="G130" i="3"/>
  <c r="G122" i="3"/>
  <c r="G114" i="3"/>
  <c r="G106" i="3"/>
  <c r="G98" i="3"/>
  <c r="G83" i="3"/>
  <c r="G77" i="3"/>
  <c r="G43" i="3"/>
  <c r="G24" i="3" l="1"/>
  <c r="G12" i="3"/>
  <c r="G18" i="3"/>
  <c r="I146" i="7" l="1"/>
  <c r="I145" i="7" s="1"/>
  <c r="E96" i="7" l="1"/>
  <c r="E95" i="7" s="1"/>
  <c r="E92" i="7"/>
  <c r="E91" i="7" s="1"/>
  <c r="I110" i="7"/>
  <c r="I109" i="7" s="1"/>
  <c r="H110" i="7"/>
  <c r="H109" i="7" s="1"/>
  <c r="G110" i="7"/>
  <c r="G109" i="7" s="1"/>
  <c r="F110" i="7"/>
  <c r="F109" i="7" s="1"/>
  <c r="E110" i="7"/>
  <c r="E109" i="7" s="1"/>
  <c r="E87" i="7"/>
  <c r="E99" i="7"/>
  <c r="E84" i="7" l="1"/>
  <c r="I220" i="7"/>
  <c r="I219" i="7" s="1"/>
  <c r="I217" i="7" s="1"/>
  <c r="H220" i="7"/>
  <c r="G220" i="7"/>
  <c r="G219" i="7" s="1"/>
  <c r="G217" i="7" s="1"/>
  <c r="F220" i="7"/>
  <c r="F219" i="7" s="1"/>
  <c r="F217" i="7" s="1"/>
  <c r="E220" i="7"/>
  <c r="E219" i="7" s="1"/>
  <c r="E217" i="7" s="1"/>
  <c r="H219" i="7"/>
  <c r="H217" i="7" s="1"/>
  <c r="I201" i="7"/>
  <c r="G201" i="7"/>
  <c r="F201" i="7"/>
  <c r="F199" i="7" s="1"/>
  <c r="E202" i="7"/>
  <c r="E201" i="7" s="1"/>
  <c r="E199" i="7" s="1"/>
  <c r="H201" i="7"/>
  <c r="E34" i="3" l="1"/>
  <c r="F34" i="3"/>
  <c r="E46" i="3"/>
  <c r="E59" i="3"/>
  <c r="E90" i="3"/>
  <c r="G90" i="3"/>
  <c r="F90" i="3"/>
  <c r="E285" i="3"/>
  <c r="F13" i="8" s="1"/>
  <c r="E148" i="7"/>
  <c r="E137" i="7" s="1"/>
  <c r="E157" i="7"/>
  <c r="E184" i="7"/>
  <c r="E191" i="7"/>
  <c r="E25" i="7"/>
  <c r="E8" i="7"/>
  <c r="E32" i="7"/>
  <c r="F12" i="8" l="1"/>
  <c r="F11" i="8" s="1"/>
  <c r="F9" i="8"/>
  <c r="F8" i="8" s="1"/>
  <c r="E155" i="7"/>
  <c r="E6" i="7"/>
  <c r="E54" i="7"/>
  <c r="E76" i="7"/>
  <c r="E74" i="7" s="1"/>
  <c r="F157" i="7"/>
  <c r="F192" i="7"/>
  <c r="F191" i="7" s="1"/>
  <c r="F92" i="7"/>
  <c r="F91" i="7" s="1"/>
  <c r="F87" i="7"/>
  <c r="F86" i="7" s="1"/>
  <c r="F34" i="7"/>
  <c r="F32" i="7" s="1"/>
  <c r="F14" i="8" l="1"/>
  <c r="F129" i="7"/>
  <c r="F118" i="7" s="1"/>
  <c r="F184" i="7"/>
  <c r="F183" i="7" s="1"/>
  <c r="F155" i="7" s="1"/>
  <c r="F96" i="7"/>
  <c r="F95" i="7" s="1"/>
  <c r="F148" i="7"/>
  <c r="F137" i="7" s="1"/>
  <c r="F63" i="7"/>
  <c r="F74" i="7"/>
  <c r="F26" i="7"/>
  <c r="F25" i="7" s="1"/>
  <c r="F8" i="7"/>
  <c r="F6" i="7" s="1"/>
  <c r="F99" i="7"/>
  <c r="F84" i="7" s="1"/>
  <c r="F285" i="3"/>
  <c r="F54" i="7" l="1"/>
  <c r="F59" i="3"/>
  <c r="F46" i="3"/>
  <c r="F38" i="3"/>
  <c r="F31" i="3"/>
  <c r="G9" i="8" l="1"/>
  <c r="G8" i="8" s="1"/>
  <c r="G12" i="8"/>
  <c r="I8" i="7"/>
  <c r="I6" i="7" s="1"/>
  <c r="H8" i="7"/>
  <c r="H6" i="7" s="1"/>
  <c r="G8" i="7"/>
  <c r="G6" i="7" s="1"/>
  <c r="I184" i="7"/>
  <c r="I183" i="7" s="1"/>
  <c r="H184" i="7"/>
  <c r="H183" i="7" s="1"/>
  <c r="G184" i="7"/>
  <c r="G183" i="7" s="1"/>
  <c r="I157" i="7"/>
  <c r="H157" i="7"/>
  <c r="G157" i="7"/>
  <c r="I192" i="7"/>
  <c r="I191" i="7" s="1"/>
  <c r="H192" i="7"/>
  <c r="H191" i="7" s="1"/>
  <c r="G192" i="7"/>
  <c r="G191" i="7" s="1"/>
  <c r="I148" i="7"/>
  <c r="H148" i="7"/>
  <c r="G148" i="7"/>
  <c r="I129" i="7"/>
  <c r="I118" i="7" s="1"/>
  <c r="H129" i="7"/>
  <c r="H118" i="7" s="1"/>
  <c r="G129" i="7"/>
  <c r="G118" i="7" s="1"/>
  <c r="I26" i="7"/>
  <c r="I25" i="7" s="1"/>
  <c r="H26" i="7"/>
  <c r="H25" i="7" s="1"/>
  <c r="G26" i="7"/>
  <c r="G25" i="7" s="1"/>
  <c r="G14" i="8" l="1"/>
  <c r="I99" i="7"/>
  <c r="H99" i="7"/>
  <c r="I96" i="7"/>
  <c r="I95" i="7" s="1"/>
  <c r="H96" i="7"/>
  <c r="H95" i="7" s="1"/>
  <c r="I92" i="7"/>
  <c r="I91" i="7" s="1"/>
  <c r="H92" i="7"/>
  <c r="H91" i="7" s="1"/>
  <c r="I87" i="7"/>
  <c r="I86" i="7" s="1"/>
  <c r="H87" i="7"/>
  <c r="H86" i="7" s="1"/>
  <c r="G99" i="7"/>
  <c r="G96" i="7"/>
  <c r="G95" i="7" s="1"/>
  <c r="G92" i="7"/>
  <c r="G91" i="7" s="1"/>
  <c r="G87" i="7"/>
  <c r="G86" i="7" s="1"/>
  <c r="I63" i="7"/>
  <c r="H63" i="7"/>
  <c r="I56" i="7"/>
  <c r="H56" i="7"/>
  <c r="G63" i="7"/>
  <c r="G56" i="7"/>
  <c r="I45" i="7"/>
  <c r="I44" i="7" s="1"/>
  <c r="H45" i="7"/>
  <c r="H44" i="7" s="1"/>
  <c r="G45" i="7"/>
  <c r="G44" i="7" s="1"/>
  <c r="G59" i="3"/>
  <c r="G285" i="3"/>
  <c r="H84" i="7" l="1"/>
  <c r="G84" i="7"/>
  <c r="H13" i="8"/>
  <c r="H12" i="8"/>
  <c r="I84" i="7"/>
  <c r="J12" i="8"/>
  <c r="I46" i="3"/>
  <c r="I38" i="3"/>
  <c r="I34" i="3"/>
  <c r="H46" i="3"/>
  <c r="H38" i="3"/>
  <c r="H34" i="3"/>
  <c r="G46" i="3"/>
  <c r="G38" i="3"/>
  <c r="G34" i="3"/>
  <c r="G31" i="3"/>
  <c r="I9" i="8" l="1"/>
  <c r="H11" i="8"/>
  <c r="H9" i="8"/>
  <c r="H8" i="8" s="1"/>
  <c r="J9" i="8"/>
  <c r="I11" i="8"/>
  <c r="J11" i="8"/>
  <c r="H14" i="8" l="1"/>
  <c r="J8" i="8"/>
  <c r="J14" i="8" s="1"/>
  <c r="I8" i="8"/>
  <c r="I14" i="8" s="1"/>
</calcChain>
</file>

<file path=xl/sharedStrings.xml><?xml version="1.0" encoding="utf-8"?>
<sst xmlns="http://schemas.openxmlformats.org/spreadsheetml/2006/main" count="689" uniqueCount="153">
  <si>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</si>
  <si>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</si>
  <si>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</si>
  <si>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</si>
  <si>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</si>
  <si>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</si>
  <si>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</si>
  <si>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</si>
  <si>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</si>
  <si>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</si>
  <si>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</si>
  <si>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</si>
  <si>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</si>
  <si>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</si>
  <si>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</si>
  <si>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</si>
  <si>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</si>
  <si>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</si>
  <si>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</si>
  <si>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</si>
  <si>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</si>
  <si>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</si>
  <si>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</si>
  <si>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</si>
  <si>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</si>
  <si>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</si>
  <si>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</si>
  <si>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</si>
  <si>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</si>
  <si>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</si>
  <si>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</si>
  <si>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</si>
  <si>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</si>
  <si>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</si>
  <si>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</si>
  <si>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</si>
  <si>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</si>
  <si>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</si>
  <si>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</si>
  <si>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</si>
  <si>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</si>
  <si>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</si>
  <si>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</si>
  <si>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</si>
  <si>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</si>
  <si>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</si>
  <si>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</si>
  <si>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</si>
  <si>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</si>
  <si>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</si>
  <si>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</si>
  <si>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</si>
  <si>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</si>
  <si>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</si>
  <si>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</si>
  <si>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</si>
  <si>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Prihodi od prodaje proizvedene dugotrajne imovine</t>
  </si>
  <si>
    <t>…</t>
  </si>
  <si>
    <t>Ostale pomoći</t>
  </si>
  <si>
    <t>Ostali prihodi za posebne namjene</t>
  </si>
  <si>
    <t>C) PRENESENI VIŠAK ILI PRENESENI MANJAK I VIŠEGODIŠNJI PLAN URAVNOTEŽENJA</t>
  </si>
  <si>
    <t>Naziv</t>
  </si>
  <si>
    <t>Pomoći EU</t>
  </si>
  <si>
    <t>Donacije</t>
  </si>
  <si>
    <t>Prihodi od imovine</t>
  </si>
  <si>
    <t>Prihodi od upravnih i administrativnih pristojbi,pristojbi po posebnim propisima i naknada</t>
  </si>
  <si>
    <t>Prihodi od prodaje proizvoda i robe te pruženih uslugai prihodi od donacija</t>
  </si>
  <si>
    <t>Decentralizirana sredstva</t>
  </si>
  <si>
    <t>Financijski rashodi</t>
  </si>
  <si>
    <t>Naknade građanima i kućanstvima</t>
  </si>
  <si>
    <t>09 Obrazovanje</t>
  </si>
  <si>
    <t>091 Predškolsko i osnovno obrazovanje</t>
  </si>
  <si>
    <t>Izvor financiranja 052</t>
  </si>
  <si>
    <t>NAZIV PROGRAMA - PRODUŽENI BORAVAK</t>
  </si>
  <si>
    <t>Izvor financiranja 043</t>
  </si>
  <si>
    <t>NAZIV PROGRAMA - ASISTENTI "ŠKOLE JEDNAKIH MOGUĆNOSTI"</t>
  </si>
  <si>
    <t>Izvor financiranja 051</t>
  </si>
  <si>
    <t>Izvor financiranja 011</t>
  </si>
  <si>
    <t>NAZIV PROGRAMA - TEHNIČKA PODRŠKA E-ŠKOLE</t>
  </si>
  <si>
    <t>NAZIV PROGRAMA - POSEBNI PROPISI</t>
  </si>
  <si>
    <t>Izvor financiranja 031</t>
  </si>
  <si>
    <t>NAZIV PROGRAMA -  NAJAM DVORANE</t>
  </si>
  <si>
    <t>NAZIV PROGRAMA -  DONACIJE</t>
  </si>
  <si>
    <t>Izvor financiranja 061</t>
  </si>
  <si>
    <t>NAZIV PROGRAMA -  DECENTRALIZIRANA SREDSTVA</t>
  </si>
  <si>
    <t>Izvor financiranja 044</t>
  </si>
  <si>
    <t>NAZIV PROGRAMA -  MZO - PLAĆE I OSTALI RASHODI</t>
  </si>
  <si>
    <t>Aktivnost A1013A101314</t>
  </si>
  <si>
    <t>PROGRAM 1001A100101</t>
  </si>
  <si>
    <t>PROGRAM 1013</t>
  </si>
  <si>
    <t>Aktivnost 1001T100117</t>
  </si>
  <si>
    <t>Aktivnost A1013A1001330</t>
  </si>
  <si>
    <t>Aktivnost A1013A1001301</t>
  </si>
  <si>
    <t xml:space="preserve">Aktivnost </t>
  </si>
  <si>
    <t>NAZIV PROGRAMA - PROJEKTI ERASMUS</t>
  </si>
  <si>
    <t xml:space="preserve">PROGRAM </t>
  </si>
  <si>
    <t>NAZIV PROGRAMA - MJERE HZZ</t>
  </si>
  <si>
    <t>1.Rebalans</t>
  </si>
  <si>
    <t>2.Rebalans</t>
  </si>
  <si>
    <t>Kapitalne pomoći proračunskim korisnicima</t>
  </si>
  <si>
    <t>Pomoći proračunskim korisnicima iz proračuna koji im nije nadležan</t>
  </si>
  <si>
    <t>Tekuće pomoći iz državnog proračuna temeljem prijenosa EU sredstava</t>
  </si>
  <si>
    <t>Kapitalne donacije</t>
  </si>
  <si>
    <t>Prihodi iz nadležnog proračuna za financiranje rashoda poslovanja</t>
  </si>
  <si>
    <t>Plaće za redovan rad</t>
  </si>
  <si>
    <t>Ostali rashodi za zaposlene</t>
  </si>
  <si>
    <t>Doprinosi za obvezno zdravstveno osiguranje</t>
  </si>
  <si>
    <t>Službena putovanja</t>
  </si>
  <si>
    <t>Naknade za prijevoz</t>
  </si>
  <si>
    <t>Stručno usavršavanje zaposlenika</t>
  </si>
  <si>
    <t>Ostale naknade troškova zaposlenima</t>
  </si>
  <si>
    <t>Uredski materijal i ostali mat.rashodi</t>
  </si>
  <si>
    <t>Materijal i sirovine</t>
  </si>
  <si>
    <t>Energija</t>
  </si>
  <si>
    <t>Materijal i dijelovi za tekuće i investicijsko održavanje</t>
  </si>
  <si>
    <t>Službena,radna i zaštitna obuća</t>
  </si>
  <si>
    <t>Usluge telefona,pošte i prijevoza</t>
  </si>
  <si>
    <t>Usluge tekućeg i investicijskog održavanje</t>
  </si>
  <si>
    <t>Usluge promidžbe i informiranja</t>
  </si>
  <si>
    <t>Komunalne usluge</t>
  </si>
  <si>
    <t>Zdravstvene usluge</t>
  </si>
  <si>
    <t>Intelektualne usluge</t>
  </si>
  <si>
    <t>Računalne usluge</t>
  </si>
  <si>
    <t>Ostale usluge</t>
  </si>
  <si>
    <t>Članarine</t>
  </si>
  <si>
    <t>Pristojbe i naknade</t>
  </si>
  <si>
    <t>Ostali nespomenuti rashodi poslovanja</t>
  </si>
  <si>
    <t>Bankarske usluge</t>
  </si>
  <si>
    <t>Uredska oprema i namještaj</t>
  </si>
  <si>
    <t>Knjige</t>
  </si>
  <si>
    <t>Doprinosi za zdravstveno osiguranje</t>
  </si>
  <si>
    <t>Naknada za prijevoz na posao</t>
  </si>
  <si>
    <t>Uredski materijal i ostali materijalni rashodi</t>
  </si>
  <si>
    <t>Materija i dijelovi za tekuće i investicijsko održavanje</t>
  </si>
  <si>
    <t>Usluge tekućeg i investicijskog održavanja</t>
  </si>
  <si>
    <t>Intelektualne uluge</t>
  </si>
  <si>
    <t>Uredski materijal</t>
  </si>
  <si>
    <t>Izvršenje 2022.</t>
  </si>
  <si>
    <t>Plan 2023.</t>
  </si>
  <si>
    <t>Plan za 2024.</t>
  </si>
  <si>
    <t>EUR</t>
  </si>
  <si>
    <t>Plaće za prekovremeni rad</t>
  </si>
  <si>
    <t>Plaće za posebne uvjete rada</t>
  </si>
  <si>
    <t>Sitni inventar</t>
  </si>
  <si>
    <t>Postrojenja i oprema</t>
  </si>
  <si>
    <t>Zgrade</t>
  </si>
  <si>
    <t>NAZIV PROGRAMA - ENERGETSKA OBNOVA</t>
  </si>
  <si>
    <t>Rashodi za nabavu proizvedene dugotrajne imovine</t>
  </si>
  <si>
    <t>Tekuće donacije</t>
  </si>
  <si>
    <t>Prihodi po posebnim propisima</t>
  </si>
  <si>
    <t>Prihodi od prodaje proizvoda i robe te pruženih usluga</t>
  </si>
  <si>
    <t>Rashodi za nabavuproizvedene dugotrajne imovine</t>
  </si>
  <si>
    <t>FINANCIJSKI PLAN PRORAČUNSKOG KORISNIKA JEDINICE LOKALNE I PODRUČNE (REGIONALNE) SAMOUPRAVE 
ZA 2024. I PROJEKCIJA ZA 2025. I 2026. GODINU - OSNOVNA ŠKOLA STRAHONINEC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</si>
</sst>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0" borderId="3" xfId="0" applyBorder="1"/>
    <xf numFmtId="0" fontId="19" fillId="0" borderId="3" xfId="0" applyFont="1" applyBorder="1"/>
    <xf numFmtId="0" fontId="19" fillId="0" borderId="3" xfId="0" applyFont="1" applyBorder="1" applyAlignment="1">
      <alignment horizontal="left"/>
    </xf>
    <xf numFmtId="0" fontId="20" fillId="0" borderId="3" xfId="0" applyFont="1" applyBorder="1"/>
    <xf numFmtId="0" fontId="21" fillId="0" borderId="3" xfId="0" applyFont="1" applyBorder="1"/>
    <xf numFmtId="3" fontId="19" fillId="0" borderId="3" xfId="0" applyNumberFormat="1" applyFont="1" applyBorder="1"/>
    <xf numFmtId="3" fontId="0" fillId="0" borderId="3" xfId="0" applyNumberFormat="1" applyBorder="1"/>
    <xf numFmtId="3" fontId="22" fillId="0" borderId="3" xfId="0" applyNumberFormat="1" applyFont="1" applyBorder="1"/>
    <xf numFmtId="0" fontId="22" fillId="0" borderId="3" xfId="0" applyFont="1" applyBorder="1" applyAlignment="1">
      <alignment horizontal="lef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Border="1"/>
    <xf numFmtId="3" fontId="6" fillId="2" borderId="3" xfId="0" applyNumberFormat="1" applyFont="1" applyFill="1" applyBorder="1" applyAlignment="1" applyProtection="1">
      <alignment horizontal="right" wrapText="1"/>
    </xf>
    <xf numFmtId="3" fontId="0" fillId="0" borderId="0" xfId="0" applyNumberForma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3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2" fillId="0" borderId="3" xfId="0" applyFont="1" applyBorder="1" applyAlignment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1" fillId="0" borderId="0" xfId="0" applyFont="1"/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8" t="s">
        <v>152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8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x14ac:dyDescent="0.25">
      <c r="A3" s="118" t="s">
        <v>38</v>
      </c>
      <c r="B3" s="118"/>
      <c r="C3" s="118"/>
      <c r="D3" s="118"/>
      <c r="E3" s="118"/>
      <c r="F3" s="118"/>
      <c r="G3" s="118"/>
      <c r="H3" s="118"/>
      <c r="I3" s="119"/>
      <c r="J3" s="119"/>
    </row>
    <row r="4" spans="1:10" ht="18" x14ac:dyDescent="0.25">
      <c r="A4" s="28"/>
      <c r="B4" s="28"/>
      <c r="C4" s="28"/>
      <c r="D4" s="28"/>
      <c r="E4" s="28"/>
      <c r="F4" s="28"/>
      <c r="G4" s="28"/>
      <c r="H4" s="28"/>
      <c r="I4" s="5"/>
      <c r="J4" s="5"/>
    </row>
    <row r="5" spans="1:10" ht="18" customHeight="1" x14ac:dyDescent="0.25">
      <c r="A5" s="118" t="s">
        <v>53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45" t="s">
        <v>140</v>
      </c>
    </row>
    <row r="7" spans="1:10" x14ac:dyDescent="0.25">
      <c r="A7" s="34"/>
      <c r="B7" s="35"/>
      <c r="C7" s="35"/>
      <c r="D7" s="36"/>
      <c r="E7" s="37"/>
      <c r="F7" s="3" t="s">
        <v>137</v>
      </c>
      <c r="G7" s="3" t="s">
        <v>138</v>
      </c>
      <c r="H7" s="3" t="s">
        <v>139</v>
      </c>
      <c r="I7" s="3" t="s">
        <v>97</v>
      </c>
      <c r="J7" s="3" t="s">
        <v>98</v>
      </c>
    </row>
    <row r="8" spans="1:10" x14ac:dyDescent="0.25">
      <c r="A8" s="121" t="s">
        <v>0</v>
      </c>
      <c r="B8" s="122"/>
      <c r="C8" s="122"/>
      <c r="D8" s="122"/>
      <c r="E8" s="123"/>
      <c r="F8" s="38">
        <f>F9+F10</f>
        <v>1131387.5900000001</v>
      </c>
      <c r="G8" s="38">
        <f t="shared" ref="G8:J8" si="0">G9+G10</f>
        <v>1483780</v>
      </c>
      <c r="H8" s="38">
        <f t="shared" si="0"/>
        <v>1358325</v>
      </c>
      <c r="I8" s="38">
        <f t="shared" si="0"/>
        <v>1358325</v>
      </c>
      <c r="J8" s="38">
        <f t="shared" si="0"/>
        <v>1947821</v>
      </c>
    </row>
    <row r="9" spans="1:10" x14ac:dyDescent="0.25">
      <c r="A9" s="116" t="s">
        <v>1</v>
      </c>
      <c r="B9" s="117"/>
      <c r="C9" s="117"/>
      <c r="D9" s="117"/>
      <c r="E9" s="124"/>
      <c r="F9" s="39">
        <f>' Račun prihoda i rashoda'!E10</f>
        <v>1131387.5900000001</v>
      </c>
      <c r="G9" s="39">
        <f>' Račun prihoda i rashoda'!F10</f>
        <v>1483780</v>
      </c>
      <c r="H9" s="39">
        <f>' Račun prihoda i rashoda'!G10</f>
        <v>1358325</v>
      </c>
      <c r="I9" s="39">
        <f>' Račun prihoda i rashoda'!H10</f>
        <v>1358325</v>
      </c>
      <c r="J9" s="39">
        <f>' Račun prihoda i rashoda'!I10</f>
        <v>1947821</v>
      </c>
    </row>
    <row r="10" spans="1:10" x14ac:dyDescent="0.25">
      <c r="A10" s="125" t="s">
        <v>2</v>
      </c>
      <c r="B10" s="124"/>
      <c r="C10" s="124"/>
      <c r="D10" s="124"/>
      <c r="E10" s="124"/>
      <c r="F10" s="39">
        <v>0</v>
      </c>
      <c r="G10" s="39">
        <v>0</v>
      </c>
      <c r="H10" s="39">
        <v>0</v>
      </c>
      <c r="I10" s="39"/>
      <c r="J10" s="39"/>
    </row>
    <row r="11" spans="1:10" x14ac:dyDescent="0.25">
      <c r="A11" s="46" t="s">
        <v>3</v>
      </c>
      <c r="B11" s="48"/>
      <c r="C11" s="48"/>
      <c r="D11" s="48"/>
      <c r="E11" s="48"/>
      <c r="F11" s="38">
        <f>F12+F13</f>
        <v>1178329.5900000001</v>
      </c>
      <c r="G11" s="38">
        <v>1483780</v>
      </c>
      <c r="H11" s="38">
        <f t="shared" ref="H11:J11" si="1">H12+H13</f>
        <v>1366325</v>
      </c>
      <c r="I11" s="38">
        <f t="shared" si="1"/>
        <v>1366325</v>
      </c>
      <c r="J11" s="38">
        <f t="shared" si="1"/>
        <v>1955821</v>
      </c>
    </row>
    <row r="12" spans="1:10" x14ac:dyDescent="0.25">
      <c r="A12" s="126" t="s">
        <v>4</v>
      </c>
      <c r="B12" s="117"/>
      <c r="C12" s="117"/>
      <c r="D12" s="117"/>
      <c r="E12" s="117"/>
      <c r="F12" s="39">
        <f>' Račun prihoda i rashoda'!E57</f>
        <v>1133937.5900000001</v>
      </c>
      <c r="G12" s="39">
        <f>' Račun prihoda i rashoda'!F57</f>
        <v>1428500</v>
      </c>
      <c r="H12" s="39">
        <f>' Račun prihoda i rashoda'!G57</f>
        <v>1319025</v>
      </c>
      <c r="I12" s="39">
        <f>' Račun prihoda i rashoda'!H57</f>
        <v>1324025</v>
      </c>
      <c r="J12" s="39">
        <f>' Račun prihoda i rashoda'!I57</f>
        <v>1762021</v>
      </c>
    </row>
    <row r="13" spans="1:10" x14ac:dyDescent="0.25">
      <c r="A13" s="127" t="s">
        <v>5</v>
      </c>
      <c r="B13" s="124"/>
      <c r="C13" s="124"/>
      <c r="D13" s="124"/>
      <c r="E13" s="124"/>
      <c r="F13" s="40">
        <f>' Račun prihoda i rashoda'!E267</f>
        <v>44392</v>
      </c>
      <c r="G13" s="40">
        <v>55280.5</v>
      </c>
      <c r="H13" s="40">
        <f>' Račun prihoda i rashoda'!G267</f>
        <v>47300</v>
      </c>
      <c r="I13" s="40">
        <f>' Račun prihoda i rashoda'!H267</f>
        <v>42300</v>
      </c>
      <c r="J13" s="40">
        <f>' Račun prihoda i rashoda'!I267</f>
        <v>193800</v>
      </c>
    </row>
    <row r="14" spans="1:10" x14ac:dyDescent="0.25">
      <c r="A14" s="128" t="s">
        <v>6</v>
      </c>
      <c r="B14" s="122"/>
      <c r="C14" s="122"/>
      <c r="D14" s="122"/>
      <c r="E14" s="122"/>
      <c r="F14" s="38">
        <f>F8-F11</f>
        <v>-46942</v>
      </c>
      <c r="G14" s="38">
        <f t="shared" ref="G14:J14" si="2">G8-G11</f>
        <v>0</v>
      </c>
      <c r="H14" s="38">
        <f t="shared" si="2"/>
        <v>-8000</v>
      </c>
      <c r="I14" s="38">
        <f t="shared" si="2"/>
        <v>-8000</v>
      </c>
      <c r="J14" s="38">
        <f t="shared" si="2"/>
        <v>-8000</v>
      </c>
    </row>
    <row r="15" spans="1:10" ht="18" x14ac:dyDescent="0.25">
      <c r="A15" s="28"/>
      <c r="B15" s="26"/>
      <c r="C15" s="26"/>
      <c r="D15" s="26"/>
      <c r="E15" s="26"/>
      <c r="F15" s="26"/>
      <c r="G15" s="26"/>
      <c r="H15" s="27"/>
      <c r="I15" s="27"/>
      <c r="J15" s="27"/>
    </row>
    <row r="16" spans="1:10" ht="18" customHeight="1" x14ac:dyDescent="0.25">
      <c r="A16" s="118" t="s">
        <v>54</v>
      </c>
      <c r="B16" s="120"/>
      <c r="C16" s="120"/>
      <c r="D16" s="120"/>
      <c r="E16" s="120"/>
      <c r="F16" s="120"/>
      <c r="G16" s="120"/>
      <c r="H16" s="120"/>
      <c r="I16" s="120"/>
      <c r="J16" s="120"/>
    </row>
    <row r="17" spans="1:10" ht="18" x14ac:dyDescent="0.25">
      <c r="A17" s="28"/>
      <c r="B17" s="26"/>
      <c r="C17" s="26"/>
      <c r="D17" s="26"/>
      <c r="E17" s="26"/>
      <c r="F17" s="26"/>
      <c r="G17" s="26"/>
      <c r="H17" s="27"/>
      <c r="I17" s="27"/>
      <c r="J17" s="27"/>
    </row>
    <row r="18" spans="1:10" x14ac:dyDescent="0.25">
      <c r="A18" s="34"/>
      <c r="B18" s="35"/>
      <c r="C18" s="35"/>
      <c r="D18" s="36"/>
      <c r="E18" s="37"/>
      <c r="F18" s="3" t="s">
        <v>137</v>
      </c>
      <c r="G18" s="3" t="s">
        <v>138</v>
      </c>
      <c r="H18" s="3" t="s">
        <v>139</v>
      </c>
      <c r="I18" s="3" t="s">
        <v>97</v>
      </c>
      <c r="J18" s="3" t="s">
        <v>98</v>
      </c>
    </row>
    <row r="19" spans="1:10" ht="15.75" customHeight="1" x14ac:dyDescent="0.25">
      <c r="A19" s="116" t="s">
        <v>8</v>
      </c>
      <c r="B19" s="129"/>
      <c r="C19" s="129"/>
      <c r="D19" s="129"/>
      <c r="E19" s="130"/>
      <c r="F19" s="40"/>
      <c r="G19" s="40"/>
      <c r="H19" s="40"/>
      <c r="I19" s="40"/>
      <c r="J19" s="40"/>
    </row>
    <row r="20" spans="1:10" x14ac:dyDescent="0.25">
      <c r="A20" s="116" t="s">
        <v>9</v>
      </c>
      <c r="B20" s="117"/>
      <c r="C20" s="117"/>
      <c r="D20" s="117"/>
      <c r="E20" s="117"/>
      <c r="F20" s="40"/>
      <c r="G20" s="40"/>
      <c r="H20" s="40"/>
      <c r="I20" s="40"/>
      <c r="J20" s="40"/>
    </row>
    <row r="21" spans="1:10" x14ac:dyDescent="0.25">
      <c r="A21" s="128" t="s">
        <v>10</v>
      </c>
      <c r="B21" s="122"/>
      <c r="C21" s="122"/>
      <c r="D21" s="122"/>
      <c r="E21" s="122"/>
      <c r="F21" s="38">
        <v>0</v>
      </c>
      <c r="G21" s="38">
        <v>0</v>
      </c>
      <c r="H21" s="38">
        <v>0</v>
      </c>
      <c r="I21" s="38">
        <v>0</v>
      </c>
      <c r="J21" s="38">
        <v>0</v>
      </c>
    </row>
    <row r="22" spans="1:10" ht="18" x14ac:dyDescent="0.25">
      <c r="A22" s="25"/>
      <c r="B22" s="26"/>
      <c r="C22" s="26"/>
      <c r="D22" s="26"/>
      <c r="E22" s="26"/>
      <c r="F22" s="26"/>
      <c r="G22" s="26"/>
      <c r="H22" s="27"/>
      <c r="I22" s="27"/>
      <c r="J22" s="27"/>
    </row>
    <row r="23" spans="1:10" ht="18" customHeight="1" x14ac:dyDescent="0.25">
      <c r="A23" s="118" t="s">
        <v>60</v>
      </c>
      <c r="B23" s="120"/>
      <c r="C23" s="120"/>
      <c r="D23" s="120"/>
      <c r="E23" s="120"/>
      <c r="F23" s="120"/>
      <c r="G23" s="120"/>
      <c r="H23" s="120"/>
      <c r="I23" s="120"/>
      <c r="J23" s="120"/>
    </row>
    <row r="24" spans="1:10" ht="18" x14ac:dyDescent="0.25">
      <c r="A24" s="25"/>
      <c r="B24" s="26"/>
      <c r="C24" s="26"/>
      <c r="D24" s="26"/>
      <c r="E24" s="26"/>
      <c r="F24" s="26"/>
      <c r="G24" s="26"/>
      <c r="H24" s="27"/>
      <c r="I24" s="27"/>
      <c r="J24" s="27"/>
    </row>
    <row r="25" spans="1:10" x14ac:dyDescent="0.25">
      <c r="A25" s="34"/>
      <c r="B25" s="35"/>
      <c r="C25" s="35"/>
      <c r="D25" s="36"/>
      <c r="E25" s="37"/>
      <c r="F25" s="3" t="s">
        <v>137</v>
      </c>
      <c r="G25" s="3" t="s">
        <v>138</v>
      </c>
      <c r="H25" s="3" t="s">
        <v>139</v>
      </c>
      <c r="I25" s="3" t="s">
        <v>97</v>
      </c>
      <c r="J25" s="3" t="s">
        <v>98</v>
      </c>
    </row>
    <row r="26" spans="1:10" x14ac:dyDescent="0.25">
      <c r="A26" s="133" t="s">
        <v>55</v>
      </c>
      <c r="B26" s="134"/>
      <c r="C26" s="134"/>
      <c r="D26" s="134"/>
      <c r="E26" s="135"/>
      <c r="F26" s="42"/>
      <c r="G26" s="42"/>
      <c r="H26" s="42"/>
      <c r="I26" s="42"/>
      <c r="J26" s="43"/>
    </row>
    <row r="27" spans="1:10" ht="30" customHeight="1" x14ac:dyDescent="0.25">
      <c r="A27" s="136" t="s">
        <v>7</v>
      </c>
      <c r="B27" s="137"/>
      <c r="C27" s="137"/>
      <c r="D27" s="137"/>
      <c r="E27" s="138"/>
      <c r="F27" s="44"/>
      <c r="G27" s="44"/>
      <c r="H27" s="44"/>
      <c r="I27" s="44"/>
      <c r="J27" s="41"/>
    </row>
    <row r="30" spans="1:10" x14ac:dyDescent="0.25">
      <c r="A30" s="126" t="s">
        <v>11</v>
      </c>
      <c r="B30" s="117"/>
      <c r="C30" s="117"/>
      <c r="D30" s="117"/>
      <c r="E30" s="117"/>
      <c r="F30" s="40">
        <v>0</v>
      </c>
      <c r="G30" s="40">
        <v>0</v>
      </c>
      <c r="H30" s="40">
        <v>0</v>
      </c>
      <c r="I30" s="40">
        <v>0</v>
      </c>
      <c r="J30" s="40">
        <v>0</v>
      </c>
    </row>
    <row r="31" spans="1:10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0" ht="29.25" customHeight="1" x14ac:dyDescent="0.25">
      <c r="A32" s="131"/>
      <c r="B32" s="132"/>
      <c r="C32" s="132"/>
      <c r="D32" s="132"/>
      <c r="E32" s="132"/>
      <c r="F32" s="132"/>
      <c r="G32" s="132"/>
      <c r="H32" s="132"/>
      <c r="I32" s="132"/>
      <c r="J32" s="132"/>
    </row>
    <row r="33" spans="1:10" ht="8.25" customHeight="1" x14ac:dyDescent="0.25"/>
    <row r="34" spans="1:10" x14ac:dyDescent="0.25">
      <c r="A34" s="131"/>
      <c r="B34" s="132"/>
      <c r="C34" s="132"/>
      <c r="D34" s="132"/>
      <c r="E34" s="132"/>
      <c r="F34" s="132"/>
      <c r="G34" s="132"/>
      <c r="H34" s="132"/>
      <c r="I34" s="132"/>
      <c r="J34" s="132"/>
    </row>
    <row r="35" spans="1:10" ht="8.25" customHeight="1" x14ac:dyDescent="0.25"/>
    <row r="36" spans="1:10" ht="29.25" customHeight="1" x14ac:dyDescent="0.25">
      <c r="A36" s="131"/>
      <c r="B36" s="132"/>
      <c r="C36" s="132"/>
      <c r="D36" s="132"/>
      <c r="E36" s="132"/>
      <c r="F36" s="132"/>
      <c r="G36" s="132"/>
      <c r="H36" s="132"/>
      <c r="I36" s="132"/>
      <c r="J36" s="132"/>
    </row>
  </sheetData>
  <mergeCells count="20">
    <mergeCell ref="A34:J34"/>
    <mergeCell ref="A36:J36"/>
    <mergeCell ref="A21:E21"/>
    <mergeCell ref="A23:J23"/>
    <mergeCell ref="A26:E26"/>
    <mergeCell ref="A27:E27"/>
    <mergeCell ref="A30:E30"/>
    <mergeCell ref="A32:J32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0" ht="42" customHeight="1" x14ac:dyDescent="0.25">
      <c r="A1" s="118" t="s">
        <v>152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x14ac:dyDescent="0.25">
      <c r="A3" s="118" t="s">
        <v>38</v>
      </c>
      <c r="B3" s="118"/>
      <c r="C3" s="118"/>
      <c r="D3" s="118"/>
      <c r="E3" s="118"/>
      <c r="F3" s="118"/>
      <c r="G3" s="118"/>
      <c r="H3" s="119"/>
      <c r="I3" s="119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 x14ac:dyDescent="0.25">
      <c r="A5" s="118" t="s">
        <v>13</v>
      </c>
      <c r="B5" s="120"/>
      <c r="C5" s="120"/>
      <c r="D5" s="120"/>
      <c r="E5" s="120"/>
      <c r="F5" s="120"/>
      <c r="G5" s="120"/>
      <c r="H5" s="120"/>
      <c r="I5" s="120"/>
    </row>
    <row r="6" spans="1:10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0" ht="15.75" x14ac:dyDescent="0.25">
      <c r="A7" s="118" t="s">
        <v>1</v>
      </c>
      <c r="B7" s="139"/>
      <c r="C7" s="139"/>
      <c r="D7" s="139"/>
      <c r="E7" s="139"/>
      <c r="F7" s="139"/>
      <c r="G7" s="139"/>
      <c r="H7" s="139"/>
      <c r="I7" s="139"/>
    </row>
    <row r="8" spans="1:10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10" x14ac:dyDescent="0.25">
      <c r="A9" s="24" t="s">
        <v>14</v>
      </c>
      <c r="B9" s="23" t="s">
        <v>15</v>
      </c>
      <c r="C9" s="23" t="s">
        <v>16</v>
      </c>
      <c r="D9" s="99" t="s">
        <v>12</v>
      </c>
      <c r="E9" s="24" t="s">
        <v>137</v>
      </c>
      <c r="F9" s="24" t="s">
        <v>138</v>
      </c>
      <c r="G9" s="24" t="s">
        <v>139</v>
      </c>
      <c r="H9" s="24" t="s">
        <v>97</v>
      </c>
      <c r="I9" s="24" t="s">
        <v>98</v>
      </c>
    </row>
    <row r="10" spans="1:10" ht="15.75" customHeight="1" x14ac:dyDescent="0.25">
      <c r="A10" s="11">
        <v>6</v>
      </c>
      <c r="B10" s="11"/>
      <c r="C10" s="11"/>
      <c r="D10" s="11" t="s">
        <v>17</v>
      </c>
      <c r="E10" s="52">
        <f>E11+E30+E33+E37+E45</f>
        <v>1131387.5900000001</v>
      </c>
      <c r="F10" s="52">
        <f>F11+F30+F33+F37+F45</f>
        <v>1483780</v>
      </c>
      <c r="G10" s="52">
        <f t="shared" ref="G10:I10" si="0">G11+G30+G33+G37+G45</f>
        <v>1358325</v>
      </c>
      <c r="H10" s="52">
        <f t="shared" si="0"/>
        <v>1358325</v>
      </c>
      <c r="I10" s="52">
        <f t="shared" si="0"/>
        <v>1947821</v>
      </c>
    </row>
    <row r="11" spans="1:10" ht="15.75" customHeight="1" x14ac:dyDescent="0.25">
      <c r="A11" s="11"/>
      <c r="B11" s="11">
        <v>63</v>
      </c>
      <c r="C11" s="11"/>
      <c r="D11" s="11" t="s">
        <v>17</v>
      </c>
      <c r="E11" s="52">
        <v>999911.49</v>
      </c>
      <c r="F11" s="52">
        <f>F12+F18+F24</f>
        <v>1356065</v>
      </c>
      <c r="G11" s="52">
        <f t="shared" ref="G11:I11" si="1">G12+G18+G24</f>
        <v>1245720</v>
      </c>
      <c r="H11" s="52">
        <f t="shared" si="1"/>
        <v>1245720</v>
      </c>
      <c r="I11" s="52">
        <f t="shared" si="1"/>
        <v>1813400</v>
      </c>
    </row>
    <row r="12" spans="1:10" ht="38.25" x14ac:dyDescent="0.25">
      <c r="A12" s="11"/>
      <c r="B12" s="11">
        <v>6361</v>
      </c>
      <c r="C12" s="11"/>
      <c r="D12" s="11" t="s">
        <v>100</v>
      </c>
      <c r="E12" s="52">
        <f>SUM(E13:E17)</f>
        <v>0</v>
      </c>
      <c r="F12" s="52">
        <f>SUM(F13:F17)</f>
        <v>1249689</v>
      </c>
      <c r="G12" s="52">
        <f>SUM(G13:G17)</f>
        <v>1188200</v>
      </c>
      <c r="H12" s="52">
        <f t="shared" ref="H12:I12" si="2">SUM(H13:H17)</f>
        <v>1188200</v>
      </c>
      <c r="I12" s="52">
        <f t="shared" si="2"/>
        <v>1572380</v>
      </c>
    </row>
    <row r="13" spans="1:10" x14ac:dyDescent="0.25">
      <c r="A13" s="11"/>
      <c r="B13" s="11"/>
      <c r="C13" s="16">
        <v>11</v>
      </c>
      <c r="D13" s="16" t="s">
        <v>18</v>
      </c>
      <c r="E13" s="8"/>
      <c r="F13" s="52"/>
      <c r="G13" s="52"/>
      <c r="H13" s="52"/>
      <c r="I13" s="52"/>
    </row>
    <row r="14" spans="1:10" x14ac:dyDescent="0.25">
      <c r="A14" s="12"/>
      <c r="B14" s="12"/>
      <c r="C14" s="13">
        <v>52</v>
      </c>
      <c r="D14" s="13" t="s">
        <v>58</v>
      </c>
      <c r="E14" s="8"/>
      <c r="F14" s="9">
        <v>1163419</v>
      </c>
      <c r="G14" s="9">
        <v>1153000</v>
      </c>
      <c r="H14" s="9">
        <v>1153000</v>
      </c>
      <c r="I14" s="9">
        <v>1532000</v>
      </c>
    </row>
    <row r="15" spans="1:10" x14ac:dyDescent="0.25">
      <c r="A15" s="12"/>
      <c r="B15" s="12"/>
      <c r="C15" s="13">
        <v>43</v>
      </c>
      <c r="D15" s="13" t="s">
        <v>59</v>
      </c>
      <c r="E15" s="8"/>
      <c r="F15" s="9">
        <v>86270</v>
      </c>
      <c r="G15" s="9">
        <v>35200</v>
      </c>
      <c r="H15" s="9">
        <v>35200</v>
      </c>
      <c r="I15" s="9">
        <v>40380</v>
      </c>
    </row>
    <row r="16" spans="1:10" x14ac:dyDescent="0.25">
      <c r="A16" s="12"/>
      <c r="B16" s="12"/>
      <c r="C16" s="13">
        <v>51</v>
      </c>
      <c r="D16" s="13" t="s">
        <v>62</v>
      </c>
      <c r="E16" s="8"/>
      <c r="F16" s="9"/>
      <c r="G16" s="9"/>
      <c r="H16" s="9"/>
      <c r="I16" s="9"/>
    </row>
    <row r="17" spans="1:9" x14ac:dyDescent="0.25">
      <c r="A17" s="12"/>
      <c r="B17" s="12"/>
      <c r="C17" s="13">
        <v>61</v>
      </c>
      <c r="D17" s="13" t="s">
        <v>63</v>
      </c>
      <c r="E17" s="8"/>
      <c r="F17" s="9"/>
      <c r="G17" s="9"/>
      <c r="H17" s="9"/>
      <c r="I17" s="9"/>
    </row>
    <row r="18" spans="1:9" ht="24" customHeight="1" x14ac:dyDescent="0.25">
      <c r="A18" s="31"/>
      <c r="B18" s="31">
        <v>6362</v>
      </c>
      <c r="C18" s="95"/>
      <c r="D18" s="96" t="s">
        <v>99</v>
      </c>
      <c r="E18" s="52">
        <f>SUM(E19:E23)</f>
        <v>0</v>
      </c>
      <c r="F18" s="52">
        <f>SUM(F19:F23)</f>
        <v>44158</v>
      </c>
      <c r="G18" s="52">
        <f>SUM(G19:G23)</f>
        <v>39700</v>
      </c>
      <c r="H18" s="52">
        <f t="shared" ref="H18:I18" si="3">SUM(H19:H23)</f>
        <v>39700</v>
      </c>
      <c r="I18" s="52">
        <f t="shared" si="3"/>
        <v>44200</v>
      </c>
    </row>
    <row r="19" spans="1:9" x14ac:dyDescent="0.25">
      <c r="A19" s="12"/>
      <c r="B19" s="12"/>
      <c r="C19" s="13">
        <v>11</v>
      </c>
      <c r="D19" s="16" t="s">
        <v>18</v>
      </c>
      <c r="E19" s="8"/>
      <c r="F19" s="9"/>
      <c r="G19" s="9"/>
      <c r="H19" s="9"/>
      <c r="I19" s="9"/>
    </row>
    <row r="20" spans="1:9" x14ac:dyDescent="0.25">
      <c r="A20" s="12"/>
      <c r="B20" s="12"/>
      <c r="C20" s="13">
        <v>52</v>
      </c>
      <c r="D20" s="13" t="s">
        <v>58</v>
      </c>
      <c r="E20" s="8"/>
      <c r="F20" s="9">
        <v>30222</v>
      </c>
      <c r="G20" s="9">
        <v>25000</v>
      </c>
      <c r="H20" s="9">
        <v>25000</v>
      </c>
      <c r="I20" s="9">
        <v>26500</v>
      </c>
    </row>
    <row r="21" spans="1:9" x14ac:dyDescent="0.25">
      <c r="A21" s="12"/>
      <c r="B21" s="12"/>
      <c r="C21" s="13">
        <v>43</v>
      </c>
      <c r="D21" s="13" t="s">
        <v>59</v>
      </c>
      <c r="E21" s="8"/>
      <c r="F21" s="9"/>
      <c r="G21" s="9"/>
      <c r="H21" s="9"/>
      <c r="I21" s="9"/>
    </row>
    <row r="22" spans="1:9" x14ac:dyDescent="0.25">
      <c r="A22" s="12"/>
      <c r="B22" s="12"/>
      <c r="C22" s="13">
        <v>51</v>
      </c>
      <c r="D22" s="13" t="s">
        <v>62</v>
      </c>
      <c r="E22" s="8"/>
      <c r="F22" s="9"/>
      <c r="G22" s="9"/>
      <c r="H22" s="9"/>
      <c r="I22" s="9"/>
    </row>
    <row r="23" spans="1:9" x14ac:dyDescent="0.25">
      <c r="A23" s="12"/>
      <c r="B23" s="31"/>
      <c r="C23" s="13">
        <v>61</v>
      </c>
      <c r="D23" s="13" t="s">
        <v>63</v>
      </c>
      <c r="E23" s="8"/>
      <c r="F23" s="9">
        <v>13936</v>
      </c>
      <c r="G23" s="9">
        <v>14700</v>
      </c>
      <c r="H23" s="9">
        <v>14700</v>
      </c>
      <c r="I23" s="9">
        <v>17700</v>
      </c>
    </row>
    <row r="24" spans="1:9" ht="51" x14ac:dyDescent="0.25">
      <c r="A24" s="31"/>
      <c r="B24" s="31">
        <v>6381</v>
      </c>
      <c r="C24" s="95"/>
      <c r="D24" s="97" t="s">
        <v>101</v>
      </c>
      <c r="E24" s="52">
        <f>SUM(E25:E29)</f>
        <v>0</v>
      </c>
      <c r="F24" s="52">
        <f>SUM(F25:F29)</f>
        <v>62218</v>
      </c>
      <c r="G24" s="52">
        <f>SUM(G25:G29)</f>
        <v>17820</v>
      </c>
      <c r="H24" s="52">
        <f t="shared" ref="H24:I24" si="4">SUM(H25:H29)</f>
        <v>17820</v>
      </c>
      <c r="I24" s="52">
        <f t="shared" si="4"/>
        <v>196820</v>
      </c>
    </row>
    <row r="25" spans="1:9" x14ac:dyDescent="0.25">
      <c r="A25" s="12"/>
      <c r="B25" s="31"/>
      <c r="C25" s="13">
        <v>11</v>
      </c>
      <c r="D25" s="16" t="s">
        <v>18</v>
      </c>
      <c r="E25" s="8"/>
      <c r="F25" s="9"/>
      <c r="G25" s="9"/>
      <c r="H25" s="9"/>
      <c r="I25" s="9"/>
    </row>
    <row r="26" spans="1:9" x14ac:dyDescent="0.25">
      <c r="A26" s="12"/>
      <c r="B26" s="31"/>
      <c r="C26" s="13">
        <v>52</v>
      </c>
      <c r="D26" s="13" t="s">
        <v>58</v>
      </c>
      <c r="E26" s="8"/>
      <c r="F26" s="9"/>
      <c r="G26" s="9"/>
      <c r="H26" s="9"/>
      <c r="I26" s="9"/>
    </row>
    <row r="27" spans="1:9" x14ac:dyDescent="0.25">
      <c r="A27" s="12"/>
      <c r="B27" s="31"/>
      <c r="C27" s="13">
        <v>43</v>
      </c>
      <c r="D27" s="13" t="s">
        <v>59</v>
      </c>
      <c r="E27" s="8"/>
      <c r="F27" s="9"/>
      <c r="G27" s="9"/>
      <c r="H27" s="9"/>
      <c r="I27" s="9"/>
    </row>
    <row r="28" spans="1:9" x14ac:dyDescent="0.25">
      <c r="A28" s="12"/>
      <c r="B28" s="31"/>
      <c r="C28" s="13">
        <v>51</v>
      </c>
      <c r="D28" s="13" t="s">
        <v>62</v>
      </c>
      <c r="E28" s="8"/>
      <c r="F28" s="9">
        <v>62218</v>
      </c>
      <c r="G28" s="9">
        <v>17820</v>
      </c>
      <c r="H28" s="9">
        <v>17820</v>
      </c>
      <c r="I28" s="9">
        <v>196820</v>
      </c>
    </row>
    <row r="29" spans="1:9" x14ac:dyDescent="0.25">
      <c r="A29" s="12"/>
      <c r="B29" s="31"/>
      <c r="C29" s="13">
        <v>61</v>
      </c>
      <c r="D29" s="13" t="s">
        <v>63</v>
      </c>
      <c r="E29" s="8"/>
      <c r="F29" s="9"/>
      <c r="G29" s="9"/>
      <c r="H29" s="9"/>
      <c r="I29" s="9"/>
    </row>
    <row r="30" spans="1:9" x14ac:dyDescent="0.25">
      <c r="A30" s="31"/>
      <c r="B30" s="31">
        <v>64</v>
      </c>
      <c r="C30" s="95"/>
      <c r="D30" s="95" t="s">
        <v>64</v>
      </c>
      <c r="E30" s="81"/>
      <c r="F30" s="52">
        <f>F31</f>
        <v>11</v>
      </c>
      <c r="G30" s="52">
        <f t="shared" ref="G30:I30" si="5">G31</f>
        <v>25</v>
      </c>
      <c r="H30" s="52">
        <f t="shared" si="5"/>
        <v>25</v>
      </c>
      <c r="I30" s="52">
        <f t="shared" si="5"/>
        <v>25</v>
      </c>
    </row>
    <row r="31" spans="1:9" x14ac:dyDescent="0.25">
      <c r="A31" s="31"/>
      <c r="B31" s="31">
        <v>6413</v>
      </c>
      <c r="C31" s="95"/>
      <c r="D31" s="95" t="s">
        <v>64</v>
      </c>
      <c r="E31" s="81"/>
      <c r="F31" s="52">
        <f>F32</f>
        <v>11</v>
      </c>
      <c r="G31" s="52">
        <f>G32</f>
        <v>25</v>
      </c>
      <c r="H31" s="52">
        <f t="shared" ref="H31:I31" si="6">H32</f>
        <v>25</v>
      </c>
      <c r="I31" s="52">
        <f t="shared" si="6"/>
        <v>25</v>
      </c>
    </row>
    <row r="32" spans="1:9" x14ac:dyDescent="0.25">
      <c r="A32" s="12"/>
      <c r="B32" s="31"/>
      <c r="C32" s="13">
        <v>31</v>
      </c>
      <c r="D32" s="13" t="s">
        <v>45</v>
      </c>
      <c r="E32" s="8">
        <v>0.17</v>
      </c>
      <c r="F32" s="9">
        <v>11</v>
      </c>
      <c r="G32" s="9">
        <v>25</v>
      </c>
      <c r="H32" s="9">
        <v>25</v>
      </c>
      <c r="I32" s="9">
        <v>25</v>
      </c>
    </row>
    <row r="33" spans="1:9" x14ac:dyDescent="0.25">
      <c r="A33" s="31"/>
      <c r="B33" s="31">
        <v>65</v>
      </c>
      <c r="C33" s="31"/>
      <c r="D33" s="31" t="s">
        <v>149</v>
      </c>
      <c r="E33" s="81">
        <v>30339</v>
      </c>
      <c r="F33" s="52">
        <f>F34</f>
        <v>35835</v>
      </c>
      <c r="G33" s="52">
        <f t="shared" ref="G33:I33" si="7">G34</f>
        <v>41800</v>
      </c>
      <c r="H33" s="52">
        <f t="shared" si="7"/>
        <v>41800</v>
      </c>
      <c r="I33" s="52">
        <f t="shared" si="7"/>
        <v>41800</v>
      </c>
    </row>
    <row r="34" spans="1:9" ht="63.75" customHeight="1" x14ac:dyDescent="0.25">
      <c r="A34" s="12"/>
      <c r="B34" s="31">
        <v>6526</v>
      </c>
      <c r="C34" s="13"/>
      <c r="D34" s="18" t="s">
        <v>65</v>
      </c>
      <c r="E34" s="52">
        <f>E35+E36</f>
        <v>0</v>
      </c>
      <c r="F34" s="52">
        <f>F35+F36</f>
        <v>35835</v>
      </c>
      <c r="G34" s="52">
        <f>G35</f>
        <v>41800</v>
      </c>
      <c r="H34" s="52">
        <f>H35</f>
        <v>41800</v>
      </c>
      <c r="I34" s="52">
        <f>I35</f>
        <v>41800</v>
      </c>
    </row>
    <row r="35" spans="1:9" x14ac:dyDescent="0.25">
      <c r="A35" s="12"/>
      <c r="B35" s="31"/>
      <c r="C35" s="13">
        <v>43</v>
      </c>
      <c r="D35" s="13" t="s">
        <v>59</v>
      </c>
      <c r="E35" s="8"/>
      <c r="F35" s="9">
        <v>35835</v>
      </c>
      <c r="G35" s="9">
        <v>41800</v>
      </c>
      <c r="H35" s="9">
        <v>41800</v>
      </c>
      <c r="I35" s="9">
        <v>41800</v>
      </c>
    </row>
    <row r="36" spans="1:9" x14ac:dyDescent="0.25">
      <c r="A36" s="12"/>
      <c r="B36" s="31"/>
      <c r="C36" s="13">
        <v>61</v>
      </c>
      <c r="D36" s="13" t="s">
        <v>63</v>
      </c>
      <c r="E36" s="8"/>
      <c r="F36" s="9"/>
      <c r="G36" s="9"/>
      <c r="H36" s="9"/>
      <c r="I36" s="9"/>
    </row>
    <row r="37" spans="1:9" s="110" customFormat="1" x14ac:dyDescent="0.25">
      <c r="A37" s="31"/>
      <c r="B37" s="31">
        <v>66</v>
      </c>
      <c r="C37" s="31"/>
      <c r="D37" s="31" t="s">
        <v>150</v>
      </c>
      <c r="E37" s="81">
        <v>15250</v>
      </c>
      <c r="F37" s="52">
        <f>F38+F41+F43</f>
        <v>15556</v>
      </c>
      <c r="G37" s="52">
        <f t="shared" ref="G37:I37" si="8">G38+G41+G43</f>
        <v>12600</v>
      </c>
      <c r="H37" s="52">
        <f t="shared" si="8"/>
        <v>12600</v>
      </c>
      <c r="I37" s="52">
        <f t="shared" si="8"/>
        <v>13600</v>
      </c>
    </row>
    <row r="38" spans="1:9" ht="38.25" x14ac:dyDescent="0.25">
      <c r="A38" s="12"/>
      <c r="B38" s="31">
        <v>6615</v>
      </c>
      <c r="C38" s="13"/>
      <c r="D38" s="18" t="s">
        <v>66</v>
      </c>
      <c r="E38" s="52">
        <f>SUM(E39:E40)</f>
        <v>0</v>
      </c>
      <c r="F38" s="52">
        <f>SUM(F39:F42)</f>
        <v>12225</v>
      </c>
      <c r="G38" s="52">
        <f>SUM(G39:G42)</f>
        <v>12000</v>
      </c>
      <c r="H38" s="52">
        <f>SUM(H39:H42)</f>
        <v>12000</v>
      </c>
      <c r="I38" s="52">
        <f>SUM(I39:I42)</f>
        <v>13000</v>
      </c>
    </row>
    <row r="39" spans="1:9" x14ac:dyDescent="0.25">
      <c r="A39" s="12"/>
      <c r="B39" s="31"/>
      <c r="C39" s="13">
        <v>31</v>
      </c>
      <c r="D39" s="13" t="s">
        <v>45</v>
      </c>
      <c r="E39" s="8"/>
      <c r="F39" s="9">
        <v>12225</v>
      </c>
      <c r="G39" s="9">
        <v>12000</v>
      </c>
      <c r="H39" s="9">
        <v>12000</v>
      </c>
      <c r="I39" s="9">
        <v>13000</v>
      </c>
    </row>
    <row r="40" spans="1:9" x14ac:dyDescent="0.25">
      <c r="A40" s="12"/>
      <c r="B40" s="31"/>
      <c r="C40" s="13">
        <v>52</v>
      </c>
      <c r="D40" s="13" t="s">
        <v>58</v>
      </c>
      <c r="E40" s="8"/>
      <c r="F40" s="9"/>
      <c r="G40" s="9"/>
      <c r="H40" s="9"/>
      <c r="I40" s="9"/>
    </row>
    <row r="41" spans="1:9" x14ac:dyDescent="0.25">
      <c r="A41" s="31"/>
      <c r="B41" s="31">
        <v>6631</v>
      </c>
      <c r="C41" s="95"/>
      <c r="D41" s="31" t="s">
        <v>148</v>
      </c>
      <c r="E41" s="52">
        <f t="shared" ref="E41:F41" si="9">E42</f>
        <v>0</v>
      </c>
      <c r="F41" s="52">
        <f t="shared" si="9"/>
        <v>0</v>
      </c>
      <c r="G41" s="52">
        <f>G42</f>
        <v>0</v>
      </c>
      <c r="H41" s="52">
        <f t="shared" ref="H41:I43" si="10">H42</f>
        <v>0</v>
      </c>
      <c r="I41" s="52">
        <f t="shared" si="10"/>
        <v>0</v>
      </c>
    </row>
    <row r="42" spans="1:9" x14ac:dyDescent="0.25">
      <c r="A42" s="12"/>
      <c r="B42" s="31"/>
      <c r="C42" s="13">
        <v>61</v>
      </c>
      <c r="D42" s="13" t="s">
        <v>63</v>
      </c>
      <c r="E42" s="8"/>
      <c r="F42" s="9"/>
      <c r="G42" s="9"/>
      <c r="H42" s="9"/>
      <c r="I42" s="9"/>
    </row>
    <row r="43" spans="1:9" x14ac:dyDescent="0.25">
      <c r="A43" s="31"/>
      <c r="B43" s="31">
        <v>6632</v>
      </c>
      <c r="C43" s="95"/>
      <c r="D43" s="31" t="s">
        <v>102</v>
      </c>
      <c r="E43" s="52">
        <f>E44</f>
        <v>0</v>
      </c>
      <c r="F43" s="52">
        <f>F44</f>
        <v>3331</v>
      </c>
      <c r="G43" s="52">
        <f>G44</f>
        <v>600</v>
      </c>
      <c r="H43" s="52">
        <f t="shared" si="10"/>
        <v>600</v>
      </c>
      <c r="I43" s="52">
        <f t="shared" si="10"/>
        <v>600</v>
      </c>
    </row>
    <row r="44" spans="1:9" x14ac:dyDescent="0.25">
      <c r="A44" s="12"/>
      <c r="B44" s="31"/>
      <c r="C44" s="13">
        <v>61</v>
      </c>
      <c r="D44" s="13" t="s">
        <v>63</v>
      </c>
      <c r="E44" s="8"/>
      <c r="F44" s="9">
        <v>3331</v>
      </c>
      <c r="G44" s="9">
        <v>600</v>
      </c>
      <c r="H44" s="9">
        <v>600</v>
      </c>
      <c r="I44" s="9">
        <v>600</v>
      </c>
    </row>
    <row r="45" spans="1:9" s="111" customFormat="1" x14ac:dyDescent="0.25">
      <c r="A45" s="31"/>
      <c r="B45" s="31">
        <v>67</v>
      </c>
      <c r="C45" s="31"/>
      <c r="D45" s="31" t="s">
        <v>103</v>
      </c>
      <c r="E45" s="81">
        <v>85887.1</v>
      </c>
      <c r="F45" s="52">
        <f>F46</f>
        <v>76313</v>
      </c>
      <c r="G45" s="52">
        <f t="shared" ref="G45:I45" si="11">G46</f>
        <v>58180</v>
      </c>
      <c r="H45" s="52">
        <f t="shared" si="11"/>
        <v>58180</v>
      </c>
      <c r="I45" s="52">
        <f t="shared" si="11"/>
        <v>78996</v>
      </c>
    </row>
    <row r="46" spans="1:9" ht="38.25" x14ac:dyDescent="0.25">
      <c r="A46" s="31"/>
      <c r="B46" s="31">
        <v>6711</v>
      </c>
      <c r="C46" s="95"/>
      <c r="D46" s="11" t="s">
        <v>103</v>
      </c>
      <c r="E46" s="52">
        <f>SUM(E47:E49)</f>
        <v>0</v>
      </c>
      <c r="F46" s="52">
        <f>SUM(F47:F49)</f>
        <v>76313</v>
      </c>
      <c r="G46" s="52">
        <f>SUM(G47:G49)</f>
        <v>58180</v>
      </c>
      <c r="H46" s="52">
        <f>SUM(H47:H49)</f>
        <v>58180</v>
      </c>
      <c r="I46" s="52">
        <f>SUM(I47:I49)</f>
        <v>78996</v>
      </c>
    </row>
    <row r="47" spans="1:9" ht="25.5" x14ac:dyDescent="0.25">
      <c r="A47" s="12"/>
      <c r="B47" s="12"/>
      <c r="C47" s="13">
        <v>43</v>
      </c>
      <c r="D47" s="18" t="s">
        <v>59</v>
      </c>
      <c r="E47" s="8"/>
      <c r="F47" s="9"/>
      <c r="G47" s="9"/>
      <c r="H47" s="9"/>
      <c r="I47" s="9"/>
    </row>
    <row r="48" spans="1:9" x14ac:dyDescent="0.25">
      <c r="A48" s="12"/>
      <c r="B48" s="12"/>
      <c r="C48" s="13">
        <v>11</v>
      </c>
      <c r="D48" s="18" t="s">
        <v>18</v>
      </c>
      <c r="E48" s="8"/>
      <c r="F48" s="9">
        <v>4936</v>
      </c>
      <c r="G48" s="9">
        <v>3180</v>
      </c>
      <c r="H48" s="9">
        <v>3180</v>
      </c>
      <c r="I48" s="9">
        <v>3180</v>
      </c>
    </row>
    <row r="49" spans="1:9" x14ac:dyDescent="0.25">
      <c r="A49" s="12"/>
      <c r="B49" s="12"/>
      <c r="C49" s="13">
        <v>44</v>
      </c>
      <c r="D49" s="18" t="s">
        <v>67</v>
      </c>
      <c r="E49" s="8"/>
      <c r="F49" s="9">
        <v>71377</v>
      </c>
      <c r="G49" s="9">
        <v>55000</v>
      </c>
      <c r="H49" s="9">
        <v>55000</v>
      </c>
      <c r="I49" s="9">
        <v>75816</v>
      </c>
    </row>
    <row r="50" spans="1:9" ht="25.5" x14ac:dyDescent="0.25">
      <c r="A50" s="14">
        <v>7</v>
      </c>
      <c r="B50" s="15"/>
      <c r="C50" s="15"/>
      <c r="D50" s="29" t="s">
        <v>19</v>
      </c>
      <c r="E50" s="8"/>
      <c r="F50" s="9"/>
      <c r="G50" s="9"/>
      <c r="H50" s="9"/>
      <c r="I50" s="9"/>
    </row>
    <row r="51" spans="1:9" ht="38.25" x14ac:dyDescent="0.25">
      <c r="A51" s="16"/>
      <c r="B51" s="11">
        <v>72</v>
      </c>
      <c r="C51" s="16"/>
      <c r="D51" s="30" t="s">
        <v>56</v>
      </c>
      <c r="E51" s="8"/>
      <c r="F51" s="9"/>
      <c r="G51" s="9"/>
      <c r="H51" s="9"/>
      <c r="I51" s="10"/>
    </row>
    <row r="52" spans="1:9" x14ac:dyDescent="0.25">
      <c r="A52" s="16"/>
      <c r="B52" s="16"/>
      <c r="C52" s="13">
        <v>11</v>
      </c>
      <c r="D52" s="13" t="s">
        <v>18</v>
      </c>
      <c r="E52" s="8"/>
      <c r="F52" s="9"/>
      <c r="G52" s="9"/>
      <c r="H52" s="9"/>
      <c r="I52" s="10"/>
    </row>
    <row r="54" spans="1:9" ht="15.75" x14ac:dyDescent="0.25">
      <c r="A54" s="118" t="s">
        <v>20</v>
      </c>
      <c r="B54" s="139"/>
      <c r="C54" s="139"/>
      <c r="D54" s="139"/>
      <c r="E54" s="139"/>
      <c r="F54" s="139"/>
      <c r="G54" s="139"/>
      <c r="H54" s="139"/>
      <c r="I54" s="139"/>
    </row>
    <row r="55" spans="1:9" ht="18" x14ac:dyDescent="0.25">
      <c r="A55" s="4"/>
      <c r="B55" s="4"/>
      <c r="C55" s="4"/>
      <c r="D55" s="4"/>
      <c r="E55" s="4"/>
      <c r="F55" s="4"/>
      <c r="G55" s="4"/>
      <c r="H55" s="5"/>
      <c r="I55" s="5"/>
    </row>
    <row r="56" spans="1:9" x14ac:dyDescent="0.25">
      <c r="A56" s="24" t="s">
        <v>14</v>
      </c>
      <c r="B56" s="23" t="s">
        <v>15</v>
      </c>
      <c r="C56" s="23" t="s">
        <v>16</v>
      </c>
      <c r="D56" s="23" t="s">
        <v>21</v>
      </c>
      <c r="E56" s="24" t="s">
        <v>137</v>
      </c>
      <c r="F56" s="24" t="s">
        <v>138</v>
      </c>
      <c r="G56" s="24" t="s">
        <v>139</v>
      </c>
      <c r="H56" s="24" t="s">
        <v>97</v>
      </c>
      <c r="I56" s="24" t="s">
        <v>98</v>
      </c>
    </row>
    <row r="57" spans="1:9" ht="15.75" customHeight="1" x14ac:dyDescent="0.25">
      <c r="A57" s="11">
        <v>3</v>
      </c>
      <c r="B57" s="11"/>
      <c r="C57" s="11"/>
      <c r="D57" s="11" t="s">
        <v>22</v>
      </c>
      <c r="E57" s="52">
        <f>E58+E89+E258+E263</f>
        <v>1133937.5900000001</v>
      </c>
      <c r="F57" s="52">
        <f>F58+F89+F258+F263</f>
        <v>1428500</v>
      </c>
      <c r="G57" s="52">
        <f t="shared" ref="G57:I57" si="12">G58+G89+G258+G263</f>
        <v>1319025</v>
      </c>
      <c r="H57" s="52">
        <f t="shared" si="12"/>
        <v>1324025</v>
      </c>
      <c r="I57" s="52">
        <f t="shared" si="12"/>
        <v>1762021</v>
      </c>
    </row>
    <row r="58" spans="1:9" ht="15.75" customHeight="1" x14ac:dyDescent="0.25">
      <c r="A58" s="11"/>
      <c r="B58" s="11">
        <v>31</v>
      </c>
      <c r="C58" s="11"/>
      <c r="D58" s="11" t="s">
        <v>23</v>
      </c>
      <c r="E58" s="52">
        <v>879781.49</v>
      </c>
      <c r="F58" s="52">
        <f>F59+F65+F71+F77+F83</f>
        <v>1158018</v>
      </c>
      <c r="G58" s="52">
        <f t="shared" ref="G58:I58" si="13">G59+G65+G71+G77+G83</f>
        <v>1077900</v>
      </c>
      <c r="H58" s="52">
        <f t="shared" si="13"/>
        <v>1077900</v>
      </c>
      <c r="I58" s="52">
        <f t="shared" si="13"/>
        <v>1460080</v>
      </c>
    </row>
    <row r="59" spans="1:9" ht="15.75" customHeight="1" x14ac:dyDescent="0.25">
      <c r="A59" s="11"/>
      <c r="B59" s="11">
        <v>3111</v>
      </c>
      <c r="C59" s="11"/>
      <c r="D59" s="11" t="s">
        <v>104</v>
      </c>
      <c r="E59" s="52">
        <f>SUM(E60:E64)</f>
        <v>0</v>
      </c>
      <c r="F59" s="52">
        <f>SUM(F60:F64)</f>
        <v>961257</v>
      </c>
      <c r="G59" s="52">
        <f>SUM(G60:G64)</f>
        <v>832827</v>
      </c>
      <c r="H59" s="52">
        <f t="shared" ref="H59:I59" si="14">SUM(H60:H64)</f>
        <v>832827</v>
      </c>
      <c r="I59" s="52">
        <f t="shared" si="14"/>
        <v>1067007</v>
      </c>
    </row>
    <row r="60" spans="1:9" x14ac:dyDescent="0.25">
      <c r="A60" s="12"/>
      <c r="B60" s="12"/>
      <c r="C60" s="13">
        <v>11</v>
      </c>
      <c r="D60" s="13" t="s">
        <v>18</v>
      </c>
      <c r="E60" s="8"/>
      <c r="F60" s="9">
        <v>854</v>
      </c>
      <c r="G60" s="9">
        <v>1586.5</v>
      </c>
      <c r="H60" s="9">
        <v>1586.5</v>
      </c>
      <c r="I60" s="9">
        <v>1586.5</v>
      </c>
    </row>
    <row r="61" spans="1:9" ht="25.5" x14ac:dyDescent="0.25">
      <c r="A61" s="12"/>
      <c r="B61" s="12"/>
      <c r="C61" s="13">
        <v>43</v>
      </c>
      <c r="D61" s="18" t="s">
        <v>59</v>
      </c>
      <c r="E61" s="8"/>
      <c r="F61" s="9">
        <v>24485</v>
      </c>
      <c r="G61" s="9">
        <v>37200</v>
      </c>
      <c r="H61" s="9">
        <v>37200</v>
      </c>
      <c r="I61" s="9">
        <v>42380</v>
      </c>
    </row>
    <row r="62" spans="1:9" x14ac:dyDescent="0.25">
      <c r="A62" s="12"/>
      <c r="B62" s="12"/>
      <c r="C62" s="13">
        <v>44</v>
      </c>
      <c r="D62" s="18" t="s">
        <v>67</v>
      </c>
      <c r="E62" s="8"/>
      <c r="F62" s="9"/>
      <c r="G62" s="9"/>
      <c r="H62" s="9"/>
      <c r="I62" s="9"/>
    </row>
    <row r="63" spans="1:9" x14ac:dyDescent="0.25">
      <c r="A63" s="12"/>
      <c r="B63" s="12"/>
      <c r="C63" s="13">
        <v>51</v>
      </c>
      <c r="D63" s="13" t="s">
        <v>62</v>
      </c>
      <c r="E63" s="8"/>
      <c r="F63" s="9">
        <v>7690</v>
      </c>
      <c r="G63" s="9">
        <v>14278.5</v>
      </c>
      <c r="H63" s="9">
        <v>14278.5</v>
      </c>
      <c r="I63" s="9">
        <v>14278.5</v>
      </c>
    </row>
    <row r="64" spans="1:9" x14ac:dyDescent="0.25">
      <c r="A64" s="12"/>
      <c r="B64" s="12"/>
      <c r="C64" s="13">
        <v>52</v>
      </c>
      <c r="D64" s="13" t="s">
        <v>58</v>
      </c>
      <c r="E64" s="8"/>
      <c r="F64" s="9">
        <v>928228</v>
      </c>
      <c r="G64" s="9">
        <v>779762</v>
      </c>
      <c r="H64" s="9">
        <v>779762</v>
      </c>
      <c r="I64" s="9">
        <v>1008762</v>
      </c>
    </row>
    <row r="65" spans="1:9" ht="22.5" customHeight="1" x14ac:dyDescent="0.25">
      <c r="A65" s="11"/>
      <c r="B65" s="11">
        <v>3113</v>
      </c>
      <c r="C65" s="11"/>
      <c r="D65" s="11" t="s">
        <v>141</v>
      </c>
      <c r="E65" s="52">
        <f>SUM(E66:E70)</f>
        <v>0</v>
      </c>
      <c r="F65" s="52">
        <f>SUM(F66:F70)</f>
        <v>0</v>
      </c>
      <c r="G65" s="52">
        <f>SUM(G66:G70)</f>
        <v>17000</v>
      </c>
      <c r="H65" s="52">
        <f t="shared" ref="H65:I65" si="15">SUM(H66:H70)</f>
        <v>17000</v>
      </c>
      <c r="I65" s="52">
        <f t="shared" si="15"/>
        <v>17000</v>
      </c>
    </row>
    <row r="66" spans="1:9" x14ac:dyDescent="0.25">
      <c r="A66" s="12"/>
      <c r="B66" s="12"/>
      <c r="C66" s="13">
        <v>11</v>
      </c>
      <c r="D66" s="13" t="s">
        <v>18</v>
      </c>
      <c r="E66" s="8"/>
      <c r="F66" s="9"/>
      <c r="G66" s="9"/>
      <c r="H66" s="9"/>
      <c r="I66" s="9"/>
    </row>
    <row r="67" spans="1:9" x14ac:dyDescent="0.25">
      <c r="A67" s="12"/>
      <c r="B67" s="12"/>
      <c r="C67" s="13">
        <v>31</v>
      </c>
      <c r="D67" s="18" t="s">
        <v>45</v>
      </c>
      <c r="E67" s="8"/>
      <c r="F67" s="9"/>
      <c r="G67" s="9"/>
      <c r="H67" s="9"/>
      <c r="I67" s="9"/>
    </row>
    <row r="68" spans="1:9" x14ac:dyDescent="0.25">
      <c r="A68" s="12"/>
      <c r="B68" s="12"/>
      <c r="C68" s="13">
        <v>44</v>
      </c>
      <c r="D68" s="18" t="s">
        <v>67</v>
      </c>
      <c r="E68" s="8"/>
      <c r="F68" s="9"/>
      <c r="G68" s="9"/>
      <c r="H68" s="9"/>
      <c r="I68" s="9"/>
    </row>
    <row r="69" spans="1:9" x14ac:dyDescent="0.25">
      <c r="A69" s="12"/>
      <c r="B69" s="12"/>
      <c r="C69" s="13">
        <v>51</v>
      </c>
      <c r="D69" s="13" t="s">
        <v>62</v>
      </c>
      <c r="E69" s="8"/>
      <c r="F69" s="9"/>
      <c r="G69" s="9"/>
      <c r="H69" s="9"/>
      <c r="I69" s="9"/>
    </row>
    <row r="70" spans="1:9" x14ac:dyDescent="0.25">
      <c r="A70" s="12"/>
      <c r="B70" s="12"/>
      <c r="C70" s="13">
        <v>52</v>
      </c>
      <c r="D70" s="13" t="s">
        <v>58</v>
      </c>
      <c r="E70" s="8"/>
      <c r="F70" s="9"/>
      <c r="G70" s="9">
        <v>17000</v>
      </c>
      <c r="H70" s="9">
        <v>17000</v>
      </c>
      <c r="I70" s="9">
        <v>17000</v>
      </c>
    </row>
    <row r="71" spans="1:9" ht="25.5" x14ac:dyDescent="0.25">
      <c r="A71" s="11"/>
      <c r="B71" s="11">
        <v>3114</v>
      </c>
      <c r="C71" s="11"/>
      <c r="D71" s="11" t="s">
        <v>142</v>
      </c>
      <c r="E71" s="52">
        <f>SUM(E72:E76)</f>
        <v>0</v>
      </c>
      <c r="F71" s="52">
        <f>SUM(F72:F76)</f>
        <v>0</v>
      </c>
      <c r="G71" s="52">
        <f>SUM(G72:G76)</f>
        <v>2500</v>
      </c>
      <c r="H71" s="52">
        <f t="shared" ref="H71:I71" si="16">SUM(H72:H76)</f>
        <v>2500</v>
      </c>
      <c r="I71" s="52">
        <f t="shared" si="16"/>
        <v>2500</v>
      </c>
    </row>
    <row r="72" spans="1:9" x14ac:dyDescent="0.25">
      <c r="A72" s="12"/>
      <c r="B72" s="12"/>
      <c r="C72" s="13">
        <v>11</v>
      </c>
      <c r="D72" s="13" t="s">
        <v>18</v>
      </c>
      <c r="E72" s="8"/>
      <c r="F72" s="9"/>
      <c r="G72" s="9"/>
      <c r="H72" s="9"/>
      <c r="I72" s="9"/>
    </row>
    <row r="73" spans="1:9" ht="25.5" x14ac:dyDescent="0.25">
      <c r="A73" s="12"/>
      <c r="B73" s="12"/>
      <c r="C73" s="13">
        <v>43</v>
      </c>
      <c r="D73" s="18" t="s">
        <v>59</v>
      </c>
      <c r="E73" s="8"/>
      <c r="F73" s="9"/>
      <c r="G73" s="9"/>
      <c r="H73" s="9"/>
      <c r="I73" s="9"/>
    </row>
    <row r="74" spans="1:9" x14ac:dyDescent="0.25">
      <c r="A74" s="12"/>
      <c r="B74" s="12"/>
      <c r="C74" s="13">
        <v>44</v>
      </c>
      <c r="D74" s="18" t="s">
        <v>67</v>
      </c>
      <c r="E74" s="8"/>
      <c r="F74" s="9"/>
      <c r="G74" s="9"/>
      <c r="H74" s="9"/>
      <c r="I74" s="9"/>
    </row>
    <row r="75" spans="1:9" x14ac:dyDescent="0.25">
      <c r="A75" s="12"/>
      <c r="B75" s="12"/>
      <c r="C75" s="13">
        <v>51</v>
      </c>
      <c r="D75" s="13" t="s">
        <v>62</v>
      </c>
      <c r="E75" s="8"/>
      <c r="F75" s="9"/>
      <c r="G75" s="9"/>
      <c r="H75" s="9"/>
      <c r="I75" s="9"/>
    </row>
    <row r="76" spans="1:9" x14ac:dyDescent="0.25">
      <c r="A76" s="12"/>
      <c r="B76" s="12"/>
      <c r="C76" s="13">
        <v>52</v>
      </c>
      <c r="D76" s="13" t="s">
        <v>58</v>
      </c>
      <c r="E76" s="8"/>
      <c r="F76" s="9"/>
      <c r="G76" s="9">
        <v>2500</v>
      </c>
      <c r="H76" s="9">
        <v>2500</v>
      </c>
      <c r="I76" s="9">
        <v>2500</v>
      </c>
    </row>
    <row r="77" spans="1:9" x14ac:dyDescent="0.25">
      <c r="A77" s="31"/>
      <c r="B77" s="31">
        <v>3121</v>
      </c>
      <c r="C77" s="31"/>
      <c r="D77" s="31" t="s">
        <v>105</v>
      </c>
      <c r="E77" s="52">
        <f>E78+E79+E82</f>
        <v>0</v>
      </c>
      <c r="F77" s="52">
        <f>F78+F79+F82</f>
        <v>32528</v>
      </c>
      <c r="G77" s="52">
        <f>G78+G79+G82</f>
        <v>57000</v>
      </c>
      <c r="H77" s="52">
        <f t="shared" ref="H77:I77" si="17">H78+H79+H82</f>
        <v>57000</v>
      </c>
      <c r="I77" s="52">
        <f t="shared" si="17"/>
        <v>57000</v>
      </c>
    </row>
    <row r="78" spans="1:9" x14ac:dyDescent="0.25">
      <c r="A78" s="12"/>
      <c r="B78" s="12"/>
      <c r="C78" s="13">
        <v>11</v>
      </c>
      <c r="D78" s="13" t="s">
        <v>18</v>
      </c>
      <c r="E78" s="8"/>
      <c r="F78" s="9">
        <v>3694</v>
      </c>
      <c r="G78" s="9">
        <v>1200</v>
      </c>
      <c r="H78" s="9">
        <v>1200</v>
      </c>
      <c r="I78" s="9">
        <v>1200</v>
      </c>
    </row>
    <row r="79" spans="1:9" ht="25.5" x14ac:dyDescent="0.25">
      <c r="A79" s="12"/>
      <c r="B79" s="12"/>
      <c r="C79" s="13">
        <v>43</v>
      </c>
      <c r="D79" s="18" t="s">
        <v>59</v>
      </c>
      <c r="E79" s="8"/>
      <c r="F79" s="9">
        <v>564</v>
      </c>
      <c r="G79" s="9">
        <v>1800</v>
      </c>
      <c r="H79" s="9">
        <v>1800</v>
      </c>
      <c r="I79" s="9">
        <v>1800</v>
      </c>
    </row>
    <row r="80" spans="1:9" x14ac:dyDescent="0.25">
      <c r="A80" s="12"/>
      <c r="B80" s="12"/>
      <c r="C80" s="13">
        <v>44</v>
      </c>
      <c r="D80" s="18" t="s">
        <v>67</v>
      </c>
      <c r="E80" s="8"/>
      <c r="F80" s="9"/>
      <c r="G80" s="9"/>
      <c r="H80" s="9"/>
      <c r="I80" s="9"/>
    </row>
    <row r="81" spans="1:9" x14ac:dyDescent="0.25">
      <c r="A81" s="12"/>
      <c r="B81" s="12"/>
      <c r="C81" s="13">
        <v>51</v>
      </c>
      <c r="D81" s="13" t="s">
        <v>62</v>
      </c>
      <c r="E81" s="8"/>
      <c r="F81" s="9"/>
      <c r="G81" s="9"/>
      <c r="H81" s="9"/>
      <c r="I81" s="9"/>
    </row>
    <row r="82" spans="1:9" x14ac:dyDescent="0.25">
      <c r="A82" s="12"/>
      <c r="B82" s="12"/>
      <c r="C82" s="13">
        <v>52</v>
      </c>
      <c r="D82" s="13" t="s">
        <v>58</v>
      </c>
      <c r="E82" s="8"/>
      <c r="F82" s="9">
        <v>28270</v>
      </c>
      <c r="G82" s="9">
        <v>54000</v>
      </c>
      <c r="H82" s="9">
        <v>54000</v>
      </c>
      <c r="I82" s="9">
        <v>54000</v>
      </c>
    </row>
    <row r="83" spans="1:9" ht="25.5" x14ac:dyDescent="0.25">
      <c r="A83" s="31"/>
      <c r="B83" s="31">
        <v>3132</v>
      </c>
      <c r="C83" s="95"/>
      <c r="D83" s="96" t="s">
        <v>106</v>
      </c>
      <c r="E83" s="52">
        <f t="shared" ref="E83:F83" si="18">SUM(E84:E88)</f>
        <v>0</v>
      </c>
      <c r="F83" s="52">
        <f t="shared" si="18"/>
        <v>164233</v>
      </c>
      <c r="G83" s="52">
        <f>SUM(G84:G88)</f>
        <v>168573</v>
      </c>
      <c r="H83" s="52">
        <f t="shared" ref="H83:I83" si="19">SUM(H84:H88)</f>
        <v>168573</v>
      </c>
      <c r="I83" s="52">
        <f t="shared" si="19"/>
        <v>316573</v>
      </c>
    </row>
    <row r="84" spans="1:9" x14ac:dyDescent="0.25">
      <c r="A84" s="12"/>
      <c r="B84" s="12"/>
      <c r="C84" s="13">
        <v>11</v>
      </c>
      <c r="D84" s="13" t="s">
        <v>18</v>
      </c>
      <c r="E84" s="8"/>
      <c r="F84" s="9">
        <v>321</v>
      </c>
      <c r="G84" s="9">
        <v>313.5</v>
      </c>
      <c r="H84" s="9">
        <v>313.5</v>
      </c>
      <c r="I84" s="9">
        <v>313.5</v>
      </c>
    </row>
    <row r="85" spans="1:9" ht="25.5" x14ac:dyDescent="0.25">
      <c r="A85" s="12"/>
      <c r="B85" s="12"/>
      <c r="C85" s="13">
        <v>43</v>
      </c>
      <c r="D85" s="18" t="s">
        <v>59</v>
      </c>
      <c r="E85" s="8"/>
      <c r="F85" s="9">
        <v>4150</v>
      </c>
      <c r="G85" s="9">
        <v>7500</v>
      </c>
      <c r="H85" s="9">
        <v>7500</v>
      </c>
      <c r="I85" s="9">
        <v>7500</v>
      </c>
    </row>
    <row r="86" spans="1:9" x14ac:dyDescent="0.25">
      <c r="A86" s="12"/>
      <c r="B86" s="12"/>
      <c r="C86" s="13">
        <v>44</v>
      </c>
      <c r="D86" s="18" t="s">
        <v>67</v>
      </c>
      <c r="E86" s="8"/>
      <c r="F86" s="9"/>
      <c r="G86" s="9"/>
      <c r="H86" s="9"/>
      <c r="I86" s="9"/>
    </row>
    <row r="87" spans="1:9" x14ac:dyDescent="0.25">
      <c r="A87" s="12"/>
      <c r="B87" s="12"/>
      <c r="C87" s="13">
        <v>51</v>
      </c>
      <c r="D87" s="13" t="s">
        <v>62</v>
      </c>
      <c r="E87" s="8"/>
      <c r="F87" s="9">
        <v>1269</v>
      </c>
      <c r="G87" s="9">
        <v>2821.5</v>
      </c>
      <c r="H87" s="9">
        <v>2821.5</v>
      </c>
      <c r="I87" s="9">
        <v>2821.5</v>
      </c>
    </row>
    <row r="88" spans="1:9" x14ac:dyDescent="0.25">
      <c r="A88" s="12"/>
      <c r="B88" s="12"/>
      <c r="C88" s="13">
        <v>52</v>
      </c>
      <c r="D88" s="13" t="s">
        <v>58</v>
      </c>
      <c r="E88" s="8"/>
      <c r="F88" s="9">
        <v>158493</v>
      </c>
      <c r="G88" s="9">
        <v>157938</v>
      </c>
      <c r="H88" s="9">
        <v>157938</v>
      </c>
      <c r="I88" s="9">
        <v>305938</v>
      </c>
    </row>
    <row r="89" spans="1:9" s="110" customFormat="1" x14ac:dyDescent="0.25">
      <c r="A89" s="31"/>
      <c r="B89" s="31">
        <v>32</v>
      </c>
      <c r="C89" s="31"/>
      <c r="D89" s="31" t="s">
        <v>41</v>
      </c>
      <c r="E89" s="81">
        <v>244123.1</v>
      </c>
      <c r="F89" s="52">
        <f>F90+F98+F106+F114+F122+F130+F138+F146+F154+F162+F170+F178+F186+F194+F202+F210+F218+F226+F234+F242+F250</f>
        <v>261503</v>
      </c>
      <c r="G89" s="52">
        <f t="shared" ref="G89:I89" si="20">G90+G98+G106+G114+G122+G130+G138+G146+G154+G162+G170+G178+G186+G194+G202+G210+G218+G226+G234+G242+G250</f>
        <v>232100</v>
      </c>
      <c r="H89" s="52">
        <f t="shared" si="20"/>
        <v>237100</v>
      </c>
      <c r="I89" s="52">
        <f t="shared" si="20"/>
        <v>290916</v>
      </c>
    </row>
    <row r="90" spans="1:9" x14ac:dyDescent="0.25">
      <c r="A90" s="31"/>
      <c r="B90" s="31">
        <v>3211</v>
      </c>
      <c r="C90" s="95"/>
      <c r="D90" s="31" t="s">
        <v>107</v>
      </c>
      <c r="E90" s="52">
        <f>SUM(E91:E97)</f>
        <v>0</v>
      </c>
      <c r="F90" s="52">
        <f>SUM(F91:F97)</f>
        <v>10128</v>
      </c>
      <c r="G90" s="52">
        <f>SUM(G91:G97)</f>
        <v>1300</v>
      </c>
      <c r="H90" s="52">
        <f t="shared" ref="H90:I90" si="21">SUM(H91:H97)</f>
        <v>1300</v>
      </c>
      <c r="I90" s="52">
        <f t="shared" si="21"/>
        <v>6000</v>
      </c>
    </row>
    <row r="91" spans="1:9" x14ac:dyDescent="0.25">
      <c r="A91" s="12"/>
      <c r="B91" s="12"/>
      <c r="C91" s="13">
        <v>11</v>
      </c>
      <c r="D91" s="13" t="s">
        <v>18</v>
      </c>
      <c r="E91" s="8"/>
      <c r="F91" s="9"/>
      <c r="G91" s="9"/>
      <c r="H91" s="9"/>
      <c r="I91" s="9"/>
    </row>
    <row r="92" spans="1:9" x14ac:dyDescent="0.25">
      <c r="A92" s="12"/>
      <c r="B92" s="12"/>
      <c r="C92" s="13">
        <v>31</v>
      </c>
      <c r="D92" s="13" t="s">
        <v>45</v>
      </c>
      <c r="E92" s="8"/>
      <c r="F92" s="9"/>
      <c r="G92" s="9"/>
      <c r="H92" s="9"/>
      <c r="I92" s="9"/>
    </row>
    <row r="93" spans="1:9" ht="25.5" x14ac:dyDescent="0.25">
      <c r="A93" s="12"/>
      <c r="B93" s="12"/>
      <c r="C93" s="13">
        <v>43</v>
      </c>
      <c r="D93" s="18" t="s">
        <v>59</v>
      </c>
      <c r="E93" s="8"/>
      <c r="F93" s="9"/>
      <c r="G93" s="9"/>
      <c r="H93" s="9"/>
      <c r="I93" s="9"/>
    </row>
    <row r="94" spans="1:9" x14ac:dyDescent="0.25">
      <c r="A94" s="12"/>
      <c r="B94" s="12"/>
      <c r="C94" s="13">
        <v>44</v>
      </c>
      <c r="D94" s="13" t="s">
        <v>67</v>
      </c>
      <c r="E94" s="8"/>
      <c r="F94" s="9">
        <v>6778</v>
      </c>
      <c r="G94" s="9">
        <v>1300</v>
      </c>
      <c r="H94" s="9">
        <v>1300</v>
      </c>
      <c r="I94" s="9">
        <v>3000</v>
      </c>
    </row>
    <row r="95" spans="1:9" x14ac:dyDescent="0.25">
      <c r="A95" s="12"/>
      <c r="B95" s="12"/>
      <c r="C95" s="13">
        <v>51</v>
      </c>
      <c r="D95" s="13" t="s">
        <v>62</v>
      </c>
      <c r="E95" s="8"/>
      <c r="F95" s="9"/>
      <c r="G95" s="9"/>
      <c r="H95" s="9"/>
      <c r="I95" s="9"/>
    </row>
    <row r="96" spans="1:9" x14ac:dyDescent="0.25">
      <c r="A96" s="12"/>
      <c r="B96" s="12"/>
      <c r="C96" s="13">
        <v>52</v>
      </c>
      <c r="D96" s="13" t="s">
        <v>58</v>
      </c>
      <c r="E96" s="8"/>
      <c r="F96" s="9">
        <v>3350</v>
      </c>
      <c r="G96" s="9"/>
      <c r="H96" s="9"/>
      <c r="I96" s="9">
        <v>3000</v>
      </c>
    </row>
    <row r="97" spans="1:9" x14ac:dyDescent="0.25">
      <c r="A97" s="12"/>
      <c r="B97" s="12"/>
      <c r="C97" s="13">
        <v>61</v>
      </c>
      <c r="D97" s="13" t="s">
        <v>63</v>
      </c>
      <c r="E97" s="8"/>
      <c r="F97" s="9"/>
      <c r="G97" s="9"/>
      <c r="H97" s="9"/>
      <c r="I97" s="9"/>
    </row>
    <row r="98" spans="1:9" x14ac:dyDescent="0.25">
      <c r="A98" s="31"/>
      <c r="B98" s="31">
        <v>3212</v>
      </c>
      <c r="C98" s="95"/>
      <c r="D98" s="31" t="s">
        <v>108</v>
      </c>
      <c r="E98" s="52">
        <f t="shared" ref="E98:F98" si="22">SUM(E99:E105)</f>
        <v>0</v>
      </c>
      <c r="F98" s="52">
        <f t="shared" si="22"/>
        <v>28270</v>
      </c>
      <c r="G98" s="52">
        <f>SUM(G99:G105)</f>
        <v>37800</v>
      </c>
      <c r="H98" s="52">
        <f t="shared" ref="H98:I98" si="23">SUM(H99:H105)</f>
        <v>37800</v>
      </c>
      <c r="I98" s="52">
        <f t="shared" si="23"/>
        <v>37800</v>
      </c>
    </row>
    <row r="99" spans="1:9" x14ac:dyDescent="0.25">
      <c r="A99" s="12"/>
      <c r="B99" s="12"/>
      <c r="C99" s="13">
        <v>11</v>
      </c>
      <c r="D99" s="13" t="s">
        <v>18</v>
      </c>
      <c r="E99" s="8"/>
      <c r="F99" s="9">
        <v>66</v>
      </c>
      <c r="G99" s="9">
        <v>80</v>
      </c>
      <c r="H99" s="9">
        <v>80</v>
      </c>
      <c r="I99" s="9">
        <v>80</v>
      </c>
    </row>
    <row r="100" spans="1:9" x14ac:dyDescent="0.25">
      <c r="A100" s="12"/>
      <c r="B100" s="12"/>
      <c r="C100" s="13">
        <v>31</v>
      </c>
      <c r="D100" s="13" t="s">
        <v>45</v>
      </c>
      <c r="E100" s="8"/>
      <c r="F100" s="9"/>
      <c r="G100" s="9"/>
      <c r="H100" s="9"/>
      <c r="I100" s="9"/>
    </row>
    <row r="101" spans="1:9" ht="25.5" x14ac:dyDescent="0.25">
      <c r="A101" s="12"/>
      <c r="B101" s="12"/>
      <c r="C101" s="13">
        <v>43</v>
      </c>
      <c r="D101" s="18" t="s">
        <v>59</v>
      </c>
      <c r="E101" s="8"/>
      <c r="F101" s="9">
        <v>1062</v>
      </c>
      <c r="G101" s="9">
        <v>1000</v>
      </c>
      <c r="H101" s="9">
        <v>1000</v>
      </c>
      <c r="I101" s="9">
        <v>1000</v>
      </c>
    </row>
    <row r="102" spans="1:9" x14ac:dyDescent="0.25">
      <c r="A102" s="12"/>
      <c r="B102" s="12"/>
      <c r="C102" s="13">
        <v>44</v>
      </c>
      <c r="D102" s="13" t="s">
        <v>67</v>
      </c>
      <c r="E102" s="8"/>
      <c r="F102" s="9"/>
      <c r="G102" s="9"/>
      <c r="H102" s="9"/>
      <c r="I102" s="9"/>
    </row>
    <row r="103" spans="1:9" x14ac:dyDescent="0.25">
      <c r="A103" s="12"/>
      <c r="B103" s="12"/>
      <c r="C103" s="13">
        <v>51</v>
      </c>
      <c r="D103" s="13" t="s">
        <v>62</v>
      </c>
      <c r="E103" s="8"/>
      <c r="F103" s="9">
        <v>597</v>
      </c>
      <c r="G103" s="9">
        <v>720</v>
      </c>
      <c r="H103" s="9">
        <v>720</v>
      </c>
      <c r="I103" s="9">
        <v>720</v>
      </c>
    </row>
    <row r="104" spans="1:9" x14ac:dyDescent="0.25">
      <c r="A104" s="12"/>
      <c r="B104" s="12"/>
      <c r="C104" s="13">
        <v>52</v>
      </c>
      <c r="D104" s="13" t="s">
        <v>58</v>
      </c>
      <c r="E104" s="8"/>
      <c r="F104" s="9">
        <v>26545</v>
      </c>
      <c r="G104" s="9">
        <v>36000</v>
      </c>
      <c r="H104" s="9">
        <v>36000</v>
      </c>
      <c r="I104" s="9">
        <v>36000</v>
      </c>
    </row>
    <row r="105" spans="1:9" x14ac:dyDescent="0.25">
      <c r="A105" s="12"/>
      <c r="B105" s="12"/>
      <c r="C105" s="13">
        <v>61</v>
      </c>
      <c r="D105" s="13" t="s">
        <v>63</v>
      </c>
      <c r="E105" s="8"/>
      <c r="F105" s="9"/>
      <c r="G105" s="9"/>
      <c r="H105" s="9"/>
      <c r="I105" s="9"/>
    </row>
    <row r="106" spans="1:9" ht="25.5" x14ac:dyDescent="0.25">
      <c r="A106" s="31"/>
      <c r="B106" s="31">
        <v>3213</v>
      </c>
      <c r="C106" s="95"/>
      <c r="D106" s="96" t="s">
        <v>109</v>
      </c>
      <c r="E106" s="52">
        <f t="shared" ref="E106:F106" si="24">SUM(E107:E113)</f>
        <v>0</v>
      </c>
      <c r="F106" s="52">
        <f t="shared" si="24"/>
        <v>1362</v>
      </c>
      <c r="G106" s="52">
        <f>SUM(G107:G113)</f>
        <v>300</v>
      </c>
      <c r="H106" s="52">
        <f t="shared" ref="H106:I106" si="25">SUM(H107:H113)</f>
        <v>300</v>
      </c>
      <c r="I106" s="52">
        <f t="shared" si="25"/>
        <v>1000</v>
      </c>
    </row>
    <row r="107" spans="1:9" x14ac:dyDescent="0.25">
      <c r="A107" s="12"/>
      <c r="B107" s="12"/>
      <c r="C107" s="13">
        <v>11</v>
      </c>
      <c r="D107" s="13" t="s">
        <v>18</v>
      </c>
      <c r="E107" s="8"/>
      <c r="F107" s="9"/>
      <c r="G107" s="9"/>
      <c r="H107" s="9"/>
      <c r="I107" s="9"/>
    </row>
    <row r="108" spans="1:9" x14ac:dyDescent="0.25">
      <c r="A108" s="12"/>
      <c r="B108" s="12"/>
      <c r="C108" s="13">
        <v>31</v>
      </c>
      <c r="D108" s="13" t="s">
        <v>45</v>
      </c>
      <c r="E108" s="8"/>
      <c r="F108" s="9"/>
      <c r="G108" s="9"/>
      <c r="H108" s="9"/>
      <c r="I108" s="9"/>
    </row>
    <row r="109" spans="1:9" ht="25.5" x14ac:dyDescent="0.25">
      <c r="A109" s="12"/>
      <c r="B109" s="12"/>
      <c r="C109" s="13">
        <v>43</v>
      </c>
      <c r="D109" s="18" t="s">
        <v>59</v>
      </c>
      <c r="E109" s="8"/>
      <c r="F109" s="9"/>
      <c r="G109" s="9"/>
      <c r="H109" s="9"/>
      <c r="I109" s="9"/>
    </row>
    <row r="110" spans="1:9" x14ac:dyDescent="0.25">
      <c r="A110" s="12"/>
      <c r="B110" s="12"/>
      <c r="C110" s="13">
        <v>44</v>
      </c>
      <c r="D110" s="13" t="s">
        <v>67</v>
      </c>
      <c r="E110" s="8"/>
      <c r="F110" s="9">
        <v>1062</v>
      </c>
      <c r="G110" s="9">
        <v>300</v>
      </c>
      <c r="H110" s="9">
        <v>300</v>
      </c>
      <c r="I110" s="9">
        <v>1000</v>
      </c>
    </row>
    <row r="111" spans="1:9" x14ac:dyDescent="0.25">
      <c r="A111" s="12"/>
      <c r="B111" s="12"/>
      <c r="C111" s="13">
        <v>51</v>
      </c>
      <c r="D111" s="13" t="s">
        <v>62</v>
      </c>
      <c r="E111" s="8"/>
      <c r="F111" s="9"/>
      <c r="G111" s="9"/>
      <c r="H111" s="9"/>
      <c r="I111" s="9"/>
    </row>
    <row r="112" spans="1:9" x14ac:dyDescent="0.25">
      <c r="A112" s="12"/>
      <c r="B112" s="12"/>
      <c r="C112" s="13">
        <v>52</v>
      </c>
      <c r="D112" s="13" t="s">
        <v>58</v>
      </c>
      <c r="E112" s="8"/>
      <c r="F112" s="9">
        <v>300</v>
      </c>
      <c r="G112" s="9"/>
      <c r="H112" s="9"/>
      <c r="I112" s="9"/>
    </row>
    <row r="113" spans="1:9" x14ac:dyDescent="0.25">
      <c r="A113" s="12"/>
      <c r="B113" s="12"/>
      <c r="C113" s="13">
        <v>61</v>
      </c>
      <c r="D113" s="13" t="s">
        <v>63</v>
      </c>
      <c r="E113" s="8"/>
      <c r="F113" s="9"/>
      <c r="G113" s="9"/>
      <c r="H113" s="9"/>
      <c r="I113" s="9"/>
    </row>
    <row r="114" spans="1:9" ht="25.5" x14ac:dyDescent="0.25">
      <c r="A114" s="31"/>
      <c r="B114" s="31">
        <v>3214</v>
      </c>
      <c r="C114" s="95"/>
      <c r="D114" s="96" t="s">
        <v>110</v>
      </c>
      <c r="E114" s="52">
        <f t="shared" ref="E114:F114" si="26">SUM(E115:E121)</f>
        <v>0</v>
      </c>
      <c r="F114" s="52">
        <f t="shared" si="26"/>
        <v>664</v>
      </c>
      <c r="G114" s="52">
        <f>SUM(G115:G121)</f>
        <v>300</v>
      </c>
      <c r="H114" s="52">
        <f t="shared" ref="H114:I114" si="27">SUM(H115:H121)</f>
        <v>300</v>
      </c>
      <c r="I114" s="52">
        <f t="shared" si="27"/>
        <v>1000</v>
      </c>
    </row>
    <row r="115" spans="1:9" x14ac:dyDescent="0.25">
      <c r="A115" s="12"/>
      <c r="B115" s="12"/>
      <c r="C115" s="13">
        <v>11</v>
      </c>
      <c r="D115" s="13" t="s">
        <v>18</v>
      </c>
      <c r="E115" s="8"/>
      <c r="F115" s="9"/>
      <c r="G115" s="9"/>
      <c r="H115" s="9"/>
      <c r="I115" s="9"/>
    </row>
    <row r="116" spans="1:9" x14ac:dyDescent="0.25">
      <c r="A116" s="12"/>
      <c r="B116" s="12"/>
      <c r="C116" s="13">
        <v>31</v>
      </c>
      <c r="D116" s="13" t="s">
        <v>45</v>
      </c>
      <c r="E116" s="8"/>
      <c r="F116" s="9"/>
      <c r="G116" s="9"/>
      <c r="H116" s="9"/>
      <c r="I116" s="9"/>
    </row>
    <row r="117" spans="1:9" ht="25.5" x14ac:dyDescent="0.25">
      <c r="A117" s="12"/>
      <c r="B117" s="12"/>
      <c r="C117" s="13">
        <v>43</v>
      </c>
      <c r="D117" s="18" t="s">
        <v>59</v>
      </c>
      <c r="E117" s="8"/>
      <c r="F117" s="9"/>
      <c r="G117" s="9"/>
      <c r="H117" s="9"/>
      <c r="I117" s="9"/>
    </row>
    <row r="118" spans="1:9" x14ac:dyDescent="0.25">
      <c r="A118" s="12"/>
      <c r="B118" s="12"/>
      <c r="C118" s="13">
        <v>44</v>
      </c>
      <c r="D118" s="13" t="s">
        <v>67</v>
      </c>
      <c r="E118" s="8"/>
      <c r="F118" s="9">
        <v>664</v>
      </c>
      <c r="G118" s="9">
        <v>300</v>
      </c>
      <c r="H118" s="9">
        <v>300</v>
      </c>
      <c r="I118" s="9">
        <v>1000</v>
      </c>
    </row>
    <row r="119" spans="1:9" x14ac:dyDescent="0.25">
      <c r="A119" s="12"/>
      <c r="B119" s="12"/>
      <c r="C119" s="13">
        <v>51</v>
      </c>
      <c r="D119" s="13" t="s">
        <v>62</v>
      </c>
      <c r="E119" s="8"/>
      <c r="F119" s="9"/>
      <c r="G119" s="9"/>
      <c r="H119" s="9"/>
      <c r="I119" s="9"/>
    </row>
    <row r="120" spans="1:9" x14ac:dyDescent="0.25">
      <c r="A120" s="12"/>
      <c r="B120" s="12"/>
      <c r="C120" s="13">
        <v>52</v>
      </c>
      <c r="D120" s="13" t="s">
        <v>58</v>
      </c>
      <c r="E120" s="8"/>
      <c r="F120" s="9"/>
      <c r="G120" s="9"/>
      <c r="H120" s="9"/>
      <c r="I120" s="9"/>
    </row>
    <row r="121" spans="1:9" x14ac:dyDescent="0.25">
      <c r="A121" s="12"/>
      <c r="B121" s="12"/>
      <c r="C121" s="13">
        <v>61</v>
      </c>
      <c r="D121" s="13" t="s">
        <v>63</v>
      </c>
      <c r="E121" s="8"/>
      <c r="F121" s="9"/>
      <c r="G121" s="9"/>
      <c r="H121" s="9"/>
      <c r="I121" s="9"/>
    </row>
    <row r="122" spans="1:9" ht="25.5" x14ac:dyDescent="0.25">
      <c r="A122" s="31"/>
      <c r="B122" s="31">
        <v>3221</v>
      </c>
      <c r="C122" s="95"/>
      <c r="D122" s="96" t="s">
        <v>111</v>
      </c>
      <c r="E122" s="52">
        <f t="shared" ref="E122:F122" si="28">SUM(E123:E129)</f>
        <v>0</v>
      </c>
      <c r="F122" s="52">
        <f t="shared" si="28"/>
        <v>14495</v>
      </c>
      <c r="G122" s="52">
        <f>SUM(G123:G129)</f>
        <v>8000</v>
      </c>
      <c r="H122" s="52">
        <f t="shared" ref="H122:I122" si="29">SUM(H123:H129)</f>
        <v>8000</v>
      </c>
      <c r="I122" s="52">
        <f t="shared" si="29"/>
        <v>11000</v>
      </c>
    </row>
    <row r="123" spans="1:9" x14ac:dyDescent="0.25">
      <c r="A123" s="12"/>
      <c r="B123" s="12"/>
      <c r="C123" s="13">
        <v>11</v>
      </c>
      <c r="D123" s="13" t="s">
        <v>18</v>
      </c>
      <c r="E123" s="8"/>
      <c r="F123" s="9"/>
      <c r="G123" s="9"/>
      <c r="H123" s="9"/>
      <c r="I123" s="9"/>
    </row>
    <row r="124" spans="1:9" x14ac:dyDescent="0.25">
      <c r="A124" s="12"/>
      <c r="B124" s="12"/>
      <c r="C124" s="13">
        <v>31</v>
      </c>
      <c r="D124" s="13" t="s">
        <v>45</v>
      </c>
      <c r="E124" s="8"/>
      <c r="F124" s="9"/>
      <c r="G124" s="9"/>
      <c r="H124" s="9"/>
      <c r="I124" s="9">
        <v>1000</v>
      </c>
    </row>
    <row r="125" spans="1:9" ht="25.5" x14ac:dyDescent="0.25">
      <c r="A125" s="12"/>
      <c r="B125" s="12"/>
      <c r="C125" s="13">
        <v>43</v>
      </c>
      <c r="D125" s="18" t="s">
        <v>59</v>
      </c>
      <c r="E125" s="8"/>
      <c r="F125" s="9"/>
      <c r="G125" s="9">
        <v>500</v>
      </c>
      <c r="H125" s="9">
        <v>500</v>
      </c>
      <c r="I125" s="9">
        <v>500</v>
      </c>
    </row>
    <row r="126" spans="1:9" x14ac:dyDescent="0.25">
      <c r="A126" s="12"/>
      <c r="B126" s="12"/>
      <c r="C126" s="13">
        <v>44</v>
      </c>
      <c r="D126" s="13" t="s">
        <v>67</v>
      </c>
      <c r="E126" s="8"/>
      <c r="F126" s="9">
        <v>13895</v>
      </c>
      <c r="G126" s="9">
        <v>7500</v>
      </c>
      <c r="H126" s="9">
        <v>7500</v>
      </c>
      <c r="I126" s="9">
        <v>9500</v>
      </c>
    </row>
    <row r="127" spans="1:9" x14ac:dyDescent="0.25">
      <c r="A127" s="12"/>
      <c r="B127" s="12"/>
      <c r="C127" s="13">
        <v>51</v>
      </c>
      <c r="D127" s="13" t="s">
        <v>62</v>
      </c>
      <c r="E127" s="8"/>
      <c r="F127" s="9"/>
      <c r="G127" s="9"/>
      <c r="H127" s="9"/>
      <c r="I127" s="9"/>
    </row>
    <row r="128" spans="1:9" x14ac:dyDescent="0.25">
      <c r="A128" s="12"/>
      <c r="B128" s="12"/>
      <c r="C128" s="13">
        <v>52</v>
      </c>
      <c r="D128" s="13" t="s">
        <v>58</v>
      </c>
      <c r="E128" s="8"/>
      <c r="F128" s="9">
        <v>600</v>
      </c>
      <c r="G128" s="9"/>
      <c r="H128" s="9"/>
      <c r="I128" s="9"/>
    </row>
    <row r="129" spans="1:9" x14ac:dyDescent="0.25">
      <c r="A129" s="12"/>
      <c r="B129" s="12"/>
      <c r="C129" s="13">
        <v>61</v>
      </c>
      <c r="D129" s="13" t="s">
        <v>63</v>
      </c>
      <c r="E129" s="8"/>
      <c r="F129" s="9"/>
      <c r="G129" s="9"/>
      <c r="H129" s="9"/>
      <c r="I129" s="9"/>
    </row>
    <row r="130" spans="1:9" x14ac:dyDescent="0.25">
      <c r="A130" s="31"/>
      <c r="B130" s="31">
        <v>3222</v>
      </c>
      <c r="C130" s="95"/>
      <c r="D130" s="31" t="s">
        <v>112</v>
      </c>
      <c r="E130" s="52">
        <f t="shared" ref="E130:F130" si="30">SUM(E131:E137)</f>
        <v>0</v>
      </c>
      <c r="F130" s="52">
        <f t="shared" si="30"/>
        <v>90154</v>
      </c>
      <c r="G130" s="52">
        <f>SUM(G131:G137)</f>
        <v>116700</v>
      </c>
      <c r="H130" s="52">
        <f t="shared" ref="H130:I130" si="31">SUM(H131:H137)</f>
        <v>116700</v>
      </c>
      <c r="I130" s="52">
        <f t="shared" si="31"/>
        <v>116700</v>
      </c>
    </row>
    <row r="131" spans="1:9" x14ac:dyDescent="0.25">
      <c r="A131" s="12"/>
      <c r="B131" s="12"/>
      <c r="C131" s="13">
        <v>11</v>
      </c>
      <c r="D131" s="13" t="s">
        <v>18</v>
      </c>
      <c r="E131" s="8"/>
      <c r="F131" s="9"/>
      <c r="G131" s="9"/>
      <c r="H131" s="9"/>
      <c r="I131" s="9"/>
    </row>
    <row r="132" spans="1:9" x14ac:dyDescent="0.25">
      <c r="A132" s="12"/>
      <c r="B132" s="12"/>
      <c r="C132" s="13">
        <v>31</v>
      </c>
      <c r="D132" s="13" t="s">
        <v>45</v>
      </c>
      <c r="E132" s="8"/>
      <c r="F132" s="9">
        <v>3589</v>
      </c>
      <c r="G132" s="9">
        <v>5000</v>
      </c>
      <c r="H132" s="9">
        <v>5000</v>
      </c>
      <c r="I132" s="9">
        <v>5000</v>
      </c>
    </row>
    <row r="133" spans="1:9" ht="25.5" x14ac:dyDescent="0.25">
      <c r="A133" s="12"/>
      <c r="B133" s="12"/>
      <c r="C133" s="13">
        <v>43</v>
      </c>
      <c r="D133" s="18" t="s">
        <v>59</v>
      </c>
      <c r="E133" s="8"/>
      <c r="F133" s="9">
        <v>80961</v>
      </c>
      <c r="G133" s="9">
        <v>16000</v>
      </c>
      <c r="H133" s="9">
        <v>16000</v>
      </c>
      <c r="I133" s="9">
        <v>16000</v>
      </c>
    </row>
    <row r="134" spans="1:9" x14ac:dyDescent="0.25">
      <c r="A134" s="12"/>
      <c r="B134" s="12"/>
      <c r="C134" s="13">
        <v>44</v>
      </c>
      <c r="D134" s="13" t="s">
        <v>67</v>
      </c>
      <c r="E134" s="8"/>
      <c r="F134" s="9"/>
      <c r="G134" s="9">
        <v>700</v>
      </c>
      <c r="H134" s="9">
        <v>700</v>
      </c>
      <c r="I134" s="9">
        <v>700</v>
      </c>
    </row>
    <row r="135" spans="1:9" x14ac:dyDescent="0.25">
      <c r="A135" s="12"/>
      <c r="B135" s="12"/>
      <c r="C135" s="13">
        <v>51</v>
      </c>
      <c r="D135" s="13" t="s">
        <v>62</v>
      </c>
      <c r="E135" s="8"/>
      <c r="F135" s="9">
        <v>4654</v>
      </c>
      <c r="G135" s="9"/>
      <c r="H135" s="9"/>
      <c r="I135" s="9"/>
    </row>
    <row r="136" spans="1:9" x14ac:dyDescent="0.25">
      <c r="A136" s="12"/>
      <c r="B136" s="12"/>
      <c r="C136" s="13">
        <v>52</v>
      </c>
      <c r="D136" s="13" t="s">
        <v>58</v>
      </c>
      <c r="E136" s="8"/>
      <c r="F136" s="9">
        <v>950</v>
      </c>
      <c r="G136" s="9">
        <v>95000</v>
      </c>
      <c r="H136" s="9">
        <v>95000</v>
      </c>
      <c r="I136" s="9">
        <v>95000</v>
      </c>
    </row>
    <row r="137" spans="1:9" x14ac:dyDescent="0.25">
      <c r="A137" s="12"/>
      <c r="B137" s="12"/>
      <c r="C137" s="13">
        <v>61</v>
      </c>
      <c r="D137" s="13" t="s">
        <v>63</v>
      </c>
      <c r="E137" s="8"/>
      <c r="F137" s="9"/>
      <c r="G137" s="9"/>
      <c r="H137" s="9"/>
      <c r="I137" s="9"/>
    </row>
    <row r="138" spans="1:9" x14ac:dyDescent="0.25">
      <c r="A138" s="31"/>
      <c r="B138" s="31">
        <v>3223</v>
      </c>
      <c r="C138" s="95"/>
      <c r="D138" s="31" t="s">
        <v>113</v>
      </c>
      <c r="E138" s="52">
        <f t="shared" ref="E138:F138" si="32">SUM(E139:E145)</f>
        <v>0</v>
      </c>
      <c r="F138" s="52">
        <f t="shared" si="32"/>
        <v>26545</v>
      </c>
      <c r="G138" s="52">
        <f>SUM(G139:G145)</f>
        <v>24400</v>
      </c>
      <c r="H138" s="52">
        <f t="shared" ref="H138:I138" si="33">SUM(H139:H145)</f>
        <v>24400</v>
      </c>
      <c r="I138" s="52">
        <f t="shared" si="33"/>
        <v>32000</v>
      </c>
    </row>
    <row r="139" spans="1:9" x14ac:dyDescent="0.25">
      <c r="A139" s="12"/>
      <c r="B139" s="12"/>
      <c r="C139" s="13">
        <v>11</v>
      </c>
      <c r="D139" s="13" t="s">
        <v>18</v>
      </c>
      <c r="E139" s="8"/>
      <c r="F139" s="9"/>
      <c r="G139" s="9"/>
      <c r="H139" s="9"/>
      <c r="I139" s="9"/>
    </row>
    <row r="140" spans="1:9" x14ac:dyDescent="0.25">
      <c r="A140" s="12"/>
      <c r="B140" s="12"/>
      <c r="C140" s="13">
        <v>31</v>
      </c>
      <c r="D140" s="13" t="s">
        <v>45</v>
      </c>
      <c r="E140" s="8"/>
      <c r="F140" s="9"/>
      <c r="G140" s="9"/>
      <c r="H140" s="9"/>
      <c r="I140" s="9"/>
    </row>
    <row r="141" spans="1:9" ht="25.5" x14ac:dyDescent="0.25">
      <c r="A141" s="12"/>
      <c r="B141" s="12"/>
      <c r="C141" s="13">
        <v>43</v>
      </c>
      <c r="D141" s="18" t="s">
        <v>59</v>
      </c>
      <c r="E141" s="8"/>
      <c r="F141" s="9"/>
      <c r="G141" s="9"/>
      <c r="H141" s="9"/>
      <c r="I141" s="9"/>
    </row>
    <row r="142" spans="1:9" x14ac:dyDescent="0.25">
      <c r="A142" s="12"/>
      <c r="B142" s="12"/>
      <c r="C142" s="13">
        <v>44</v>
      </c>
      <c r="D142" s="13" t="s">
        <v>67</v>
      </c>
      <c r="E142" s="8"/>
      <c r="F142" s="9">
        <v>26545</v>
      </c>
      <c r="G142" s="9">
        <v>24400</v>
      </c>
      <c r="H142" s="9">
        <v>24400</v>
      </c>
      <c r="I142" s="9">
        <v>32000</v>
      </c>
    </row>
    <row r="143" spans="1:9" x14ac:dyDescent="0.25">
      <c r="A143" s="12"/>
      <c r="B143" s="12"/>
      <c r="C143" s="13">
        <v>51</v>
      </c>
      <c r="D143" s="13" t="s">
        <v>62</v>
      </c>
      <c r="E143" s="8"/>
      <c r="F143" s="9"/>
      <c r="G143" s="9"/>
      <c r="H143" s="9"/>
      <c r="I143" s="9"/>
    </row>
    <row r="144" spans="1:9" x14ac:dyDescent="0.25">
      <c r="A144" s="12"/>
      <c r="B144" s="12"/>
      <c r="C144" s="13">
        <v>52</v>
      </c>
      <c r="D144" s="13" t="s">
        <v>58</v>
      </c>
      <c r="E144" s="8"/>
      <c r="F144" s="9"/>
      <c r="G144" s="9"/>
      <c r="H144" s="9"/>
      <c r="I144" s="9"/>
    </row>
    <row r="145" spans="1:9" x14ac:dyDescent="0.25">
      <c r="A145" s="12"/>
      <c r="B145" s="12"/>
      <c r="C145" s="13">
        <v>61</v>
      </c>
      <c r="D145" s="13" t="s">
        <v>63</v>
      </c>
      <c r="E145" s="8"/>
      <c r="F145" s="9"/>
      <c r="G145" s="9"/>
      <c r="H145" s="9"/>
      <c r="I145" s="9"/>
    </row>
    <row r="146" spans="1:9" ht="38.25" x14ac:dyDescent="0.25">
      <c r="A146" s="31"/>
      <c r="B146" s="31">
        <v>3224</v>
      </c>
      <c r="C146" s="95"/>
      <c r="D146" s="96" t="s">
        <v>114</v>
      </c>
      <c r="E146" s="52">
        <f t="shared" ref="E146:F146" si="34">SUM(E147:E153)</f>
        <v>0</v>
      </c>
      <c r="F146" s="52">
        <f t="shared" si="34"/>
        <v>2654</v>
      </c>
      <c r="G146" s="52">
        <f>SUM(G147:G153)</f>
        <v>100</v>
      </c>
      <c r="H146" s="52">
        <f t="shared" ref="H146:I146" si="35">SUM(H147:H153)</f>
        <v>100</v>
      </c>
      <c r="I146" s="52">
        <f t="shared" si="35"/>
        <v>2000</v>
      </c>
    </row>
    <row r="147" spans="1:9" x14ac:dyDescent="0.25">
      <c r="A147" s="12"/>
      <c r="B147" s="12"/>
      <c r="C147" s="13">
        <v>11</v>
      </c>
      <c r="D147" s="13" t="s">
        <v>18</v>
      </c>
      <c r="E147" s="8"/>
      <c r="F147" s="9"/>
      <c r="G147" s="9"/>
      <c r="H147" s="9"/>
      <c r="I147" s="9"/>
    </row>
    <row r="148" spans="1:9" x14ac:dyDescent="0.25">
      <c r="A148" s="12"/>
      <c r="B148" s="12"/>
      <c r="C148" s="13">
        <v>31</v>
      </c>
      <c r="D148" s="13" t="s">
        <v>45</v>
      </c>
      <c r="E148" s="8"/>
      <c r="F148" s="9"/>
      <c r="G148" s="9"/>
      <c r="H148" s="9"/>
      <c r="I148" s="9"/>
    </row>
    <row r="149" spans="1:9" ht="25.5" x14ac:dyDescent="0.25">
      <c r="A149" s="12"/>
      <c r="B149" s="12"/>
      <c r="C149" s="13">
        <v>43</v>
      </c>
      <c r="D149" s="18" t="s">
        <v>59</v>
      </c>
      <c r="E149" s="8"/>
      <c r="F149" s="9"/>
      <c r="G149" s="9"/>
      <c r="H149" s="9"/>
      <c r="I149" s="9"/>
    </row>
    <row r="150" spans="1:9" x14ac:dyDescent="0.25">
      <c r="A150" s="12"/>
      <c r="B150" s="12"/>
      <c r="C150" s="13">
        <v>44</v>
      </c>
      <c r="D150" s="13" t="s">
        <v>67</v>
      </c>
      <c r="E150" s="8"/>
      <c r="F150" s="9">
        <v>2654</v>
      </c>
      <c r="G150" s="9">
        <v>100</v>
      </c>
      <c r="H150" s="9">
        <v>100</v>
      </c>
      <c r="I150" s="9">
        <v>2000</v>
      </c>
    </row>
    <row r="151" spans="1:9" x14ac:dyDescent="0.25">
      <c r="A151" s="12"/>
      <c r="B151" s="12"/>
      <c r="C151" s="13">
        <v>51</v>
      </c>
      <c r="D151" s="13" t="s">
        <v>62</v>
      </c>
      <c r="E151" s="8"/>
      <c r="F151" s="9"/>
      <c r="G151" s="9"/>
      <c r="H151" s="9"/>
      <c r="I151" s="9"/>
    </row>
    <row r="152" spans="1:9" x14ac:dyDescent="0.25">
      <c r="A152" s="12"/>
      <c r="B152" s="12"/>
      <c r="C152" s="13">
        <v>52</v>
      </c>
      <c r="D152" s="13" t="s">
        <v>58</v>
      </c>
      <c r="E152" s="8"/>
      <c r="F152" s="9"/>
      <c r="G152" s="9"/>
      <c r="H152" s="9"/>
      <c r="I152" s="9"/>
    </row>
    <row r="153" spans="1:9" x14ac:dyDescent="0.25">
      <c r="A153" s="12"/>
      <c r="B153" s="12"/>
      <c r="C153" s="13">
        <v>61</v>
      </c>
      <c r="D153" s="13" t="s">
        <v>63</v>
      </c>
      <c r="E153" s="8"/>
      <c r="F153" s="9"/>
      <c r="G153" s="9"/>
      <c r="H153" s="9"/>
      <c r="I153" s="9"/>
    </row>
    <row r="154" spans="1:9" x14ac:dyDescent="0.25">
      <c r="A154" s="31"/>
      <c r="B154" s="31">
        <v>3225</v>
      </c>
      <c r="C154" s="95"/>
      <c r="D154" s="96" t="s">
        <v>143</v>
      </c>
      <c r="E154" s="52">
        <f t="shared" ref="E154:F154" si="36">SUM(E155:E161)</f>
        <v>0</v>
      </c>
      <c r="F154" s="52">
        <f t="shared" si="36"/>
        <v>0</v>
      </c>
      <c r="G154" s="52">
        <f>SUM(G155:G161)</f>
        <v>500</v>
      </c>
      <c r="H154" s="52">
        <f t="shared" ref="H154:I154" si="37">SUM(H155:H161)</f>
        <v>500</v>
      </c>
      <c r="I154" s="52">
        <f t="shared" si="37"/>
        <v>500</v>
      </c>
    </row>
    <row r="155" spans="1:9" x14ac:dyDescent="0.25">
      <c r="A155" s="12"/>
      <c r="B155" s="12"/>
      <c r="C155" s="13">
        <v>11</v>
      </c>
      <c r="D155" s="13" t="s">
        <v>18</v>
      </c>
      <c r="E155" s="8"/>
      <c r="F155" s="9"/>
      <c r="G155" s="9"/>
      <c r="H155" s="9"/>
      <c r="I155" s="9"/>
    </row>
    <row r="156" spans="1:9" x14ac:dyDescent="0.25">
      <c r="A156" s="12"/>
      <c r="B156" s="12"/>
      <c r="C156" s="13">
        <v>31</v>
      </c>
      <c r="D156" s="13" t="s">
        <v>45</v>
      </c>
      <c r="E156" s="8"/>
      <c r="F156" s="9"/>
      <c r="G156" s="9"/>
      <c r="H156" s="9"/>
      <c r="I156" s="9"/>
    </row>
    <row r="157" spans="1:9" ht="25.5" x14ac:dyDescent="0.25">
      <c r="A157" s="12"/>
      <c r="B157" s="12"/>
      <c r="C157" s="13">
        <v>43</v>
      </c>
      <c r="D157" s="18" t="s">
        <v>59</v>
      </c>
      <c r="E157" s="8"/>
      <c r="F157" s="9"/>
      <c r="G157" s="9"/>
      <c r="H157" s="9"/>
      <c r="I157" s="9"/>
    </row>
    <row r="158" spans="1:9" x14ac:dyDescent="0.25">
      <c r="A158" s="12"/>
      <c r="B158" s="12"/>
      <c r="C158" s="13">
        <v>44</v>
      </c>
      <c r="D158" s="13" t="s">
        <v>67</v>
      </c>
      <c r="E158" s="8"/>
      <c r="F158" s="9"/>
      <c r="G158" s="9">
        <v>500</v>
      </c>
      <c r="H158" s="9">
        <v>500</v>
      </c>
      <c r="I158" s="9">
        <v>500</v>
      </c>
    </row>
    <row r="159" spans="1:9" x14ac:dyDescent="0.25">
      <c r="A159" s="12"/>
      <c r="B159" s="12"/>
      <c r="C159" s="13">
        <v>51</v>
      </c>
      <c r="D159" s="13" t="s">
        <v>62</v>
      </c>
      <c r="E159" s="8"/>
      <c r="F159" s="9"/>
      <c r="G159" s="9"/>
      <c r="H159" s="9"/>
      <c r="I159" s="9"/>
    </row>
    <row r="160" spans="1:9" x14ac:dyDescent="0.25">
      <c r="A160" s="12"/>
      <c r="B160" s="12"/>
      <c r="C160" s="13">
        <v>52</v>
      </c>
      <c r="D160" s="13" t="s">
        <v>58</v>
      </c>
      <c r="E160" s="8"/>
      <c r="F160" s="9"/>
      <c r="G160" s="9"/>
      <c r="H160" s="9"/>
      <c r="I160" s="9"/>
    </row>
    <row r="161" spans="1:9" x14ac:dyDescent="0.25">
      <c r="A161" s="12"/>
      <c r="B161" s="12"/>
      <c r="C161" s="13">
        <v>61</v>
      </c>
      <c r="D161" s="13" t="s">
        <v>63</v>
      </c>
      <c r="E161" s="8"/>
      <c r="F161" s="9"/>
      <c r="G161" s="9"/>
      <c r="H161" s="9"/>
      <c r="I161" s="9"/>
    </row>
    <row r="162" spans="1:9" ht="25.5" x14ac:dyDescent="0.25">
      <c r="A162" s="31"/>
      <c r="B162" s="31">
        <v>3227</v>
      </c>
      <c r="C162" s="95"/>
      <c r="D162" s="96" t="s">
        <v>115</v>
      </c>
      <c r="E162" s="52">
        <f t="shared" ref="E162:F162" si="38">SUM(E163:E169)</f>
        <v>0</v>
      </c>
      <c r="F162" s="52">
        <f t="shared" si="38"/>
        <v>398</v>
      </c>
      <c r="G162" s="52">
        <f>SUM(G163:G169)</f>
        <v>100</v>
      </c>
      <c r="H162" s="52">
        <f t="shared" ref="H162:I162" si="39">SUM(H163:H169)</f>
        <v>100</v>
      </c>
      <c r="I162" s="52">
        <f t="shared" si="39"/>
        <v>500</v>
      </c>
    </row>
    <row r="163" spans="1:9" x14ac:dyDescent="0.25">
      <c r="A163" s="12"/>
      <c r="B163" s="12"/>
      <c r="C163" s="13">
        <v>11</v>
      </c>
      <c r="D163" s="13" t="s">
        <v>18</v>
      </c>
      <c r="E163" s="8"/>
      <c r="F163" s="9"/>
      <c r="G163" s="9"/>
      <c r="H163" s="9"/>
      <c r="I163" s="9"/>
    </row>
    <row r="164" spans="1:9" x14ac:dyDescent="0.25">
      <c r="A164" s="12"/>
      <c r="B164" s="12"/>
      <c r="C164" s="13">
        <v>31</v>
      </c>
      <c r="D164" s="13" t="s">
        <v>45</v>
      </c>
      <c r="E164" s="8"/>
      <c r="F164" s="9"/>
      <c r="G164" s="9"/>
      <c r="H164" s="9"/>
      <c r="I164" s="9"/>
    </row>
    <row r="165" spans="1:9" ht="25.5" x14ac:dyDescent="0.25">
      <c r="A165" s="12"/>
      <c r="B165" s="12"/>
      <c r="C165" s="13">
        <v>43</v>
      </c>
      <c r="D165" s="18" t="s">
        <v>59</v>
      </c>
      <c r="E165" s="8"/>
      <c r="F165" s="9"/>
      <c r="G165" s="9"/>
      <c r="H165" s="9"/>
      <c r="I165" s="9"/>
    </row>
    <row r="166" spans="1:9" x14ac:dyDescent="0.25">
      <c r="A166" s="12"/>
      <c r="B166" s="12"/>
      <c r="C166" s="13">
        <v>44</v>
      </c>
      <c r="D166" s="13" t="s">
        <v>67</v>
      </c>
      <c r="E166" s="8"/>
      <c r="F166" s="9">
        <v>398</v>
      </c>
      <c r="G166" s="9">
        <v>100</v>
      </c>
      <c r="H166" s="9">
        <v>100</v>
      </c>
      <c r="I166" s="9">
        <v>500</v>
      </c>
    </row>
    <row r="167" spans="1:9" x14ac:dyDescent="0.25">
      <c r="A167" s="12"/>
      <c r="B167" s="12"/>
      <c r="C167" s="13">
        <v>51</v>
      </c>
      <c r="D167" s="13" t="s">
        <v>62</v>
      </c>
      <c r="E167" s="8"/>
      <c r="F167" s="9"/>
      <c r="G167" s="9"/>
      <c r="H167" s="9"/>
      <c r="I167" s="9"/>
    </row>
    <row r="168" spans="1:9" x14ac:dyDescent="0.25">
      <c r="A168" s="12"/>
      <c r="B168" s="12"/>
      <c r="C168" s="13">
        <v>52</v>
      </c>
      <c r="D168" s="13" t="s">
        <v>58</v>
      </c>
      <c r="E168" s="8"/>
      <c r="F168" s="9"/>
      <c r="G168" s="9"/>
      <c r="H168" s="9"/>
      <c r="I168" s="9"/>
    </row>
    <row r="169" spans="1:9" x14ac:dyDescent="0.25">
      <c r="A169" s="12"/>
      <c r="B169" s="12"/>
      <c r="C169" s="13">
        <v>61</v>
      </c>
      <c r="D169" s="13" t="s">
        <v>63</v>
      </c>
      <c r="E169" s="8"/>
      <c r="F169" s="9"/>
      <c r="G169" s="9"/>
      <c r="H169" s="9"/>
      <c r="I169" s="9"/>
    </row>
    <row r="170" spans="1:9" ht="25.5" x14ac:dyDescent="0.25">
      <c r="A170" s="31"/>
      <c r="B170" s="31">
        <v>3231</v>
      </c>
      <c r="C170" s="95"/>
      <c r="D170" s="96" t="s">
        <v>116</v>
      </c>
      <c r="E170" s="52">
        <f t="shared" ref="E170:F170" si="40">SUM(E171:E177)</f>
        <v>0</v>
      </c>
      <c r="F170" s="52">
        <f t="shared" si="40"/>
        <v>1725</v>
      </c>
      <c r="G170" s="52">
        <f>SUM(G171:G177)</f>
        <v>1100</v>
      </c>
      <c r="H170" s="52">
        <f t="shared" ref="H170:I170" si="41">SUM(H171:H177)</f>
        <v>1100</v>
      </c>
      <c r="I170" s="52">
        <f t="shared" si="41"/>
        <v>1500</v>
      </c>
    </row>
    <row r="171" spans="1:9" x14ac:dyDescent="0.25">
      <c r="A171" s="12"/>
      <c r="B171" s="12"/>
      <c r="C171" s="13">
        <v>11</v>
      </c>
      <c r="D171" s="13" t="s">
        <v>18</v>
      </c>
      <c r="E171" s="8"/>
      <c r="F171" s="9"/>
      <c r="G171" s="9"/>
      <c r="H171" s="9"/>
      <c r="I171" s="9"/>
    </row>
    <row r="172" spans="1:9" x14ac:dyDescent="0.25">
      <c r="A172" s="12"/>
      <c r="B172" s="12"/>
      <c r="C172" s="13">
        <v>31</v>
      </c>
      <c r="D172" s="13" t="s">
        <v>45</v>
      </c>
      <c r="E172" s="8"/>
      <c r="F172" s="9"/>
      <c r="G172" s="9"/>
      <c r="H172" s="9"/>
      <c r="I172" s="9"/>
    </row>
    <row r="173" spans="1:9" ht="25.5" x14ac:dyDescent="0.25">
      <c r="A173" s="12"/>
      <c r="B173" s="12"/>
      <c r="C173" s="13">
        <v>43</v>
      </c>
      <c r="D173" s="18" t="s">
        <v>59</v>
      </c>
      <c r="E173" s="8"/>
      <c r="F173" s="9"/>
      <c r="G173" s="9"/>
      <c r="H173" s="9"/>
      <c r="I173" s="9"/>
    </row>
    <row r="174" spans="1:9" x14ac:dyDescent="0.25">
      <c r="A174" s="12"/>
      <c r="B174" s="12"/>
      <c r="C174" s="13">
        <v>44</v>
      </c>
      <c r="D174" s="13" t="s">
        <v>67</v>
      </c>
      <c r="E174" s="8"/>
      <c r="F174" s="9">
        <v>1725</v>
      </c>
      <c r="G174" s="9">
        <v>1100</v>
      </c>
      <c r="H174" s="9">
        <v>1100</v>
      </c>
      <c r="I174" s="9">
        <v>1500</v>
      </c>
    </row>
    <row r="175" spans="1:9" x14ac:dyDescent="0.25">
      <c r="A175" s="12"/>
      <c r="B175" s="12"/>
      <c r="C175" s="13">
        <v>51</v>
      </c>
      <c r="D175" s="13" t="s">
        <v>62</v>
      </c>
      <c r="E175" s="8"/>
      <c r="F175" s="9"/>
      <c r="G175" s="9"/>
      <c r="H175" s="9"/>
      <c r="I175" s="9"/>
    </row>
    <row r="176" spans="1:9" x14ac:dyDescent="0.25">
      <c r="A176" s="12"/>
      <c r="B176" s="12"/>
      <c r="C176" s="13">
        <v>52</v>
      </c>
      <c r="D176" s="13" t="s">
        <v>58</v>
      </c>
      <c r="E176" s="8"/>
      <c r="F176" s="9"/>
      <c r="G176" s="9"/>
      <c r="H176" s="9"/>
      <c r="I176" s="9"/>
    </row>
    <row r="177" spans="1:9" x14ac:dyDescent="0.25">
      <c r="A177" s="12"/>
      <c r="B177" s="12"/>
      <c r="C177" s="13">
        <v>61</v>
      </c>
      <c r="D177" s="13" t="s">
        <v>63</v>
      </c>
      <c r="E177" s="8"/>
      <c r="F177" s="9"/>
      <c r="G177" s="9"/>
      <c r="H177" s="9"/>
      <c r="I177" s="9"/>
    </row>
    <row r="178" spans="1:9" ht="25.5" x14ac:dyDescent="0.25">
      <c r="A178" s="31"/>
      <c r="B178" s="31">
        <v>3232</v>
      </c>
      <c r="C178" s="95"/>
      <c r="D178" s="96" t="s">
        <v>117</v>
      </c>
      <c r="E178" s="52">
        <f t="shared" ref="E178:F178" si="42">SUM(E179:E185)</f>
        <v>0</v>
      </c>
      <c r="F178" s="52">
        <f t="shared" si="42"/>
        <v>9886</v>
      </c>
      <c r="G178" s="52">
        <f>SUM(G179:G185)</f>
        <v>8000</v>
      </c>
      <c r="H178" s="52">
        <f t="shared" ref="H178:I178" si="43">SUM(H179:H185)</f>
        <v>8000</v>
      </c>
      <c r="I178" s="52">
        <f t="shared" si="43"/>
        <v>8500</v>
      </c>
    </row>
    <row r="179" spans="1:9" x14ac:dyDescent="0.25">
      <c r="A179" s="12"/>
      <c r="B179" s="12"/>
      <c r="C179" s="13">
        <v>11</v>
      </c>
      <c r="D179" s="13" t="s">
        <v>18</v>
      </c>
      <c r="E179" s="8"/>
      <c r="F179" s="9"/>
      <c r="G179" s="9"/>
      <c r="H179" s="9"/>
      <c r="I179" s="9"/>
    </row>
    <row r="180" spans="1:9" x14ac:dyDescent="0.25">
      <c r="A180" s="12"/>
      <c r="B180" s="12"/>
      <c r="C180" s="13">
        <v>31</v>
      </c>
      <c r="D180" s="13" t="s">
        <v>45</v>
      </c>
      <c r="E180" s="8"/>
      <c r="F180" s="9"/>
      <c r="G180" s="9"/>
      <c r="H180" s="9"/>
      <c r="I180" s="9"/>
    </row>
    <row r="181" spans="1:9" ht="25.5" x14ac:dyDescent="0.25">
      <c r="A181" s="12"/>
      <c r="B181" s="12"/>
      <c r="C181" s="13">
        <v>43</v>
      </c>
      <c r="D181" s="18" t="s">
        <v>59</v>
      </c>
      <c r="E181" s="8"/>
      <c r="F181" s="9"/>
      <c r="G181" s="9"/>
      <c r="H181" s="9"/>
      <c r="I181" s="9"/>
    </row>
    <row r="182" spans="1:9" x14ac:dyDescent="0.25">
      <c r="A182" s="12"/>
      <c r="B182" s="12"/>
      <c r="C182" s="13">
        <v>44</v>
      </c>
      <c r="D182" s="13" t="s">
        <v>67</v>
      </c>
      <c r="E182" s="8"/>
      <c r="F182" s="9">
        <v>5886</v>
      </c>
      <c r="G182" s="9">
        <v>8000</v>
      </c>
      <c r="H182" s="9">
        <v>8000</v>
      </c>
      <c r="I182" s="9">
        <v>8500</v>
      </c>
    </row>
    <row r="183" spans="1:9" x14ac:dyDescent="0.25">
      <c r="A183" s="12"/>
      <c r="B183" s="12"/>
      <c r="C183" s="13">
        <v>51</v>
      </c>
      <c r="D183" s="13" t="s">
        <v>62</v>
      </c>
      <c r="E183" s="8"/>
      <c r="F183" s="9"/>
      <c r="G183" s="9"/>
      <c r="H183" s="9"/>
      <c r="I183" s="9"/>
    </row>
    <row r="184" spans="1:9" x14ac:dyDescent="0.25">
      <c r="A184" s="12"/>
      <c r="B184" s="12"/>
      <c r="C184" s="13">
        <v>52</v>
      </c>
      <c r="D184" s="13" t="s">
        <v>58</v>
      </c>
      <c r="E184" s="8"/>
      <c r="F184" s="9">
        <v>4000</v>
      </c>
      <c r="G184" s="9"/>
      <c r="H184" s="9"/>
      <c r="I184" s="9"/>
    </row>
    <row r="185" spans="1:9" x14ac:dyDescent="0.25">
      <c r="A185" s="12"/>
      <c r="B185" s="12"/>
      <c r="C185" s="13">
        <v>61</v>
      </c>
      <c r="D185" s="13" t="s">
        <v>63</v>
      </c>
      <c r="E185" s="8"/>
      <c r="F185" s="9"/>
      <c r="G185" s="9"/>
      <c r="H185" s="9"/>
      <c r="I185" s="9"/>
    </row>
    <row r="186" spans="1:9" ht="25.5" x14ac:dyDescent="0.25">
      <c r="A186" s="31"/>
      <c r="B186" s="31">
        <v>3233</v>
      </c>
      <c r="C186" s="95"/>
      <c r="D186" s="96" t="s">
        <v>118</v>
      </c>
      <c r="E186" s="52">
        <f t="shared" ref="E186:F186" si="44">SUM(E187:E193)</f>
        <v>0</v>
      </c>
      <c r="F186" s="52">
        <f t="shared" si="44"/>
        <v>265</v>
      </c>
      <c r="G186" s="52">
        <f>SUM(G187:G193)</f>
        <v>704</v>
      </c>
      <c r="H186" s="52">
        <f t="shared" ref="H186:I186" si="45">SUM(H187:H193)</f>
        <v>704</v>
      </c>
      <c r="I186" s="52">
        <f t="shared" si="45"/>
        <v>200</v>
      </c>
    </row>
    <row r="187" spans="1:9" x14ac:dyDescent="0.25">
      <c r="A187" s="12"/>
      <c r="B187" s="12"/>
      <c r="C187" s="13">
        <v>11</v>
      </c>
      <c r="D187" s="13" t="s">
        <v>18</v>
      </c>
      <c r="E187" s="8"/>
      <c r="F187" s="9"/>
      <c r="G187" s="9"/>
      <c r="H187" s="9"/>
      <c r="I187" s="9"/>
    </row>
    <row r="188" spans="1:9" x14ac:dyDescent="0.25">
      <c r="A188" s="12"/>
      <c r="B188" s="12"/>
      <c r="C188" s="13">
        <v>31</v>
      </c>
      <c r="D188" s="13" t="s">
        <v>45</v>
      </c>
      <c r="E188" s="8"/>
      <c r="F188" s="9"/>
      <c r="G188" s="9"/>
      <c r="H188" s="9"/>
      <c r="I188" s="9"/>
    </row>
    <row r="189" spans="1:9" ht="25.5" x14ac:dyDescent="0.25">
      <c r="A189" s="12"/>
      <c r="B189" s="12"/>
      <c r="C189" s="13">
        <v>43</v>
      </c>
      <c r="D189" s="18" t="s">
        <v>59</v>
      </c>
      <c r="E189" s="8"/>
      <c r="F189" s="9"/>
      <c r="G189" s="9"/>
      <c r="H189" s="9"/>
      <c r="I189" s="9"/>
    </row>
    <row r="190" spans="1:9" x14ac:dyDescent="0.25">
      <c r="A190" s="12"/>
      <c r="B190" s="12"/>
      <c r="C190" s="13">
        <v>44</v>
      </c>
      <c r="D190" s="13" t="s">
        <v>67</v>
      </c>
      <c r="E190" s="8"/>
      <c r="F190" s="9">
        <v>265</v>
      </c>
      <c r="G190" s="9">
        <v>704</v>
      </c>
      <c r="H190" s="9">
        <v>704</v>
      </c>
      <c r="I190" s="9">
        <v>200</v>
      </c>
    </row>
    <row r="191" spans="1:9" x14ac:dyDescent="0.25">
      <c r="A191" s="12"/>
      <c r="B191" s="12"/>
      <c r="C191" s="13">
        <v>51</v>
      </c>
      <c r="D191" s="13" t="s">
        <v>62</v>
      </c>
      <c r="E191" s="8"/>
      <c r="F191" s="9"/>
      <c r="G191" s="9"/>
      <c r="H191" s="9"/>
      <c r="I191" s="9"/>
    </row>
    <row r="192" spans="1:9" x14ac:dyDescent="0.25">
      <c r="A192" s="12"/>
      <c r="B192" s="12"/>
      <c r="C192" s="13">
        <v>52</v>
      </c>
      <c r="D192" s="13" t="s">
        <v>58</v>
      </c>
      <c r="E192" s="8"/>
      <c r="F192" s="9"/>
      <c r="G192" s="9"/>
      <c r="H192" s="9"/>
      <c r="I192" s="9"/>
    </row>
    <row r="193" spans="1:9" x14ac:dyDescent="0.25">
      <c r="A193" s="12"/>
      <c r="B193" s="12"/>
      <c r="C193" s="13">
        <v>61</v>
      </c>
      <c r="D193" s="13" t="s">
        <v>63</v>
      </c>
      <c r="E193" s="8"/>
      <c r="F193" s="9"/>
      <c r="G193" s="9"/>
      <c r="H193" s="9"/>
      <c r="I193" s="9"/>
    </row>
    <row r="194" spans="1:9" x14ac:dyDescent="0.25">
      <c r="A194" s="31"/>
      <c r="B194" s="31">
        <v>3234</v>
      </c>
      <c r="C194" s="95"/>
      <c r="D194" s="96" t="s">
        <v>119</v>
      </c>
      <c r="E194" s="52">
        <f t="shared" ref="E194:F194" si="46">SUM(E195:E201)</f>
        <v>0</v>
      </c>
      <c r="F194" s="52">
        <f t="shared" si="46"/>
        <v>3053</v>
      </c>
      <c r="G194" s="52">
        <f>SUM(G195:G201)</f>
        <v>3510</v>
      </c>
      <c r="H194" s="52">
        <f t="shared" ref="H194:I194" si="47">SUM(H195:H201)</f>
        <v>3510</v>
      </c>
      <c r="I194" s="52">
        <f t="shared" si="47"/>
        <v>3910</v>
      </c>
    </row>
    <row r="195" spans="1:9" x14ac:dyDescent="0.25">
      <c r="A195" s="12"/>
      <c r="B195" s="12"/>
      <c r="C195" s="13">
        <v>11</v>
      </c>
      <c r="D195" s="13" t="s">
        <v>18</v>
      </c>
      <c r="E195" s="8"/>
      <c r="F195" s="9"/>
      <c r="G195" s="9"/>
      <c r="H195" s="9"/>
      <c r="I195" s="9"/>
    </row>
    <row r="196" spans="1:9" x14ac:dyDescent="0.25">
      <c r="A196" s="12"/>
      <c r="B196" s="12"/>
      <c r="C196" s="13">
        <v>31</v>
      </c>
      <c r="D196" s="13" t="s">
        <v>45</v>
      </c>
      <c r="E196" s="8"/>
      <c r="F196" s="9"/>
      <c r="G196" s="9"/>
      <c r="H196" s="9"/>
      <c r="I196" s="9"/>
    </row>
    <row r="197" spans="1:9" ht="25.5" x14ac:dyDescent="0.25">
      <c r="A197" s="12"/>
      <c r="B197" s="12"/>
      <c r="C197" s="13">
        <v>43</v>
      </c>
      <c r="D197" s="18" t="s">
        <v>59</v>
      </c>
      <c r="E197" s="8"/>
      <c r="F197" s="9"/>
      <c r="G197" s="9"/>
      <c r="H197" s="9"/>
      <c r="I197" s="9"/>
    </row>
    <row r="198" spans="1:9" x14ac:dyDescent="0.25">
      <c r="A198" s="12"/>
      <c r="B198" s="12"/>
      <c r="C198" s="13">
        <v>44</v>
      </c>
      <c r="D198" s="13" t="s">
        <v>67</v>
      </c>
      <c r="E198" s="8"/>
      <c r="F198" s="9">
        <v>3053</v>
      </c>
      <c r="G198" s="9">
        <v>3510</v>
      </c>
      <c r="H198" s="9">
        <v>3510</v>
      </c>
      <c r="I198" s="9">
        <v>3910</v>
      </c>
    </row>
    <row r="199" spans="1:9" x14ac:dyDescent="0.25">
      <c r="A199" s="12"/>
      <c r="B199" s="12"/>
      <c r="C199" s="13">
        <v>51</v>
      </c>
      <c r="D199" s="13" t="s">
        <v>62</v>
      </c>
      <c r="E199" s="8"/>
      <c r="F199" s="9"/>
      <c r="G199" s="9"/>
      <c r="H199" s="9"/>
      <c r="I199" s="9"/>
    </row>
    <row r="200" spans="1:9" x14ac:dyDescent="0.25">
      <c r="A200" s="12"/>
      <c r="B200" s="12"/>
      <c r="C200" s="13">
        <v>52</v>
      </c>
      <c r="D200" s="13" t="s">
        <v>58</v>
      </c>
      <c r="E200" s="8"/>
      <c r="F200" s="9"/>
      <c r="G200" s="9"/>
      <c r="H200" s="9"/>
      <c r="I200" s="9"/>
    </row>
    <row r="201" spans="1:9" x14ac:dyDescent="0.25">
      <c r="A201" s="12"/>
      <c r="B201" s="12"/>
      <c r="C201" s="13">
        <v>61</v>
      </c>
      <c r="D201" s="13" t="s">
        <v>63</v>
      </c>
      <c r="E201" s="8"/>
      <c r="F201" s="9"/>
      <c r="G201" s="9"/>
      <c r="H201" s="9"/>
      <c r="I201" s="9"/>
    </row>
    <row r="202" spans="1:9" x14ac:dyDescent="0.25">
      <c r="A202" s="31"/>
      <c r="B202" s="31">
        <v>3236</v>
      </c>
      <c r="C202" s="95"/>
      <c r="D202" s="96" t="s">
        <v>120</v>
      </c>
      <c r="E202" s="52">
        <f t="shared" ref="E202:F202" si="48">SUM(E203:E209)</f>
        <v>0</v>
      </c>
      <c r="F202" s="52">
        <f t="shared" si="48"/>
        <v>531</v>
      </c>
      <c r="G202" s="52">
        <f>SUM(G203:G209)</f>
        <v>150</v>
      </c>
      <c r="H202" s="52">
        <f t="shared" ref="H202:I202" si="49">SUM(H203:H209)</f>
        <v>5150</v>
      </c>
      <c r="I202" s="52">
        <f t="shared" si="49"/>
        <v>5650</v>
      </c>
    </row>
    <row r="203" spans="1:9" x14ac:dyDescent="0.25">
      <c r="A203" s="12"/>
      <c r="B203" s="12"/>
      <c r="C203" s="13">
        <v>11</v>
      </c>
      <c r="D203" s="13" t="s">
        <v>18</v>
      </c>
      <c r="E203" s="8"/>
      <c r="F203" s="9"/>
      <c r="G203" s="9"/>
      <c r="H203" s="9"/>
      <c r="I203" s="9"/>
    </row>
    <row r="204" spans="1:9" x14ac:dyDescent="0.25">
      <c r="A204" s="12"/>
      <c r="B204" s="12"/>
      <c r="C204" s="13">
        <v>31</v>
      </c>
      <c r="D204" s="13" t="s">
        <v>45</v>
      </c>
      <c r="E204" s="8"/>
      <c r="F204" s="9"/>
      <c r="G204" s="9"/>
      <c r="H204" s="9"/>
      <c r="I204" s="9"/>
    </row>
    <row r="205" spans="1:9" ht="25.5" x14ac:dyDescent="0.25">
      <c r="A205" s="12"/>
      <c r="B205" s="12"/>
      <c r="C205" s="13">
        <v>43</v>
      </c>
      <c r="D205" s="18" t="s">
        <v>59</v>
      </c>
      <c r="E205" s="8"/>
      <c r="F205" s="9"/>
      <c r="G205" s="9"/>
      <c r="H205" s="9"/>
      <c r="I205" s="9"/>
    </row>
    <row r="206" spans="1:9" x14ac:dyDescent="0.25">
      <c r="A206" s="12"/>
      <c r="B206" s="12"/>
      <c r="C206" s="13">
        <v>44</v>
      </c>
      <c r="D206" s="13" t="s">
        <v>67</v>
      </c>
      <c r="E206" s="8"/>
      <c r="F206" s="9">
        <v>531</v>
      </c>
      <c r="G206" s="9">
        <v>150</v>
      </c>
      <c r="H206" s="9">
        <v>150</v>
      </c>
      <c r="I206" s="9">
        <v>650</v>
      </c>
    </row>
    <row r="207" spans="1:9" x14ac:dyDescent="0.25">
      <c r="A207" s="12"/>
      <c r="B207" s="12"/>
      <c r="C207" s="13">
        <v>51</v>
      </c>
      <c r="D207" s="13" t="s">
        <v>62</v>
      </c>
      <c r="E207" s="8"/>
      <c r="F207" s="9"/>
      <c r="G207" s="9"/>
      <c r="H207" s="9"/>
      <c r="I207" s="9"/>
    </row>
    <row r="208" spans="1:9" x14ac:dyDescent="0.25">
      <c r="A208" s="12"/>
      <c r="B208" s="12"/>
      <c r="C208" s="13">
        <v>52</v>
      </c>
      <c r="D208" s="13" t="s">
        <v>58</v>
      </c>
      <c r="E208" s="8"/>
      <c r="F208" s="9"/>
      <c r="G208" s="9"/>
      <c r="H208" s="9"/>
      <c r="I208" s="9"/>
    </row>
    <row r="209" spans="1:9" x14ac:dyDescent="0.25">
      <c r="A209" s="12"/>
      <c r="B209" s="12"/>
      <c r="C209" s="13">
        <v>61</v>
      </c>
      <c r="D209" s="13" t="s">
        <v>63</v>
      </c>
      <c r="E209" s="8"/>
      <c r="F209" s="9"/>
      <c r="G209" s="9"/>
      <c r="H209" s="9">
        <v>5000</v>
      </c>
      <c r="I209" s="9">
        <v>5000</v>
      </c>
    </row>
    <row r="210" spans="1:9" x14ac:dyDescent="0.25">
      <c r="A210" s="31"/>
      <c r="B210" s="31">
        <v>3237</v>
      </c>
      <c r="C210" s="95"/>
      <c r="D210" s="96" t="s">
        <v>121</v>
      </c>
      <c r="E210" s="52">
        <f>SUM(E211:E217)</f>
        <v>0</v>
      </c>
      <c r="F210" s="52">
        <f>SUM(F211:F217)</f>
        <v>265</v>
      </c>
      <c r="G210" s="52">
        <f>SUM(G211:G217)</f>
        <v>175</v>
      </c>
      <c r="H210" s="52">
        <f t="shared" ref="H210:I210" si="50">SUM(H211:H217)</f>
        <v>175</v>
      </c>
      <c r="I210" s="52">
        <f t="shared" si="50"/>
        <v>191</v>
      </c>
    </row>
    <row r="211" spans="1:9" x14ac:dyDescent="0.25">
      <c r="A211" s="12"/>
      <c r="B211" s="12"/>
      <c r="C211" s="13">
        <v>11</v>
      </c>
      <c r="D211" s="13" t="s">
        <v>18</v>
      </c>
      <c r="E211" s="8"/>
      <c r="F211" s="9"/>
      <c r="G211" s="9"/>
      <c r="H211" s="9"/>
      <c r="I211" s="9"/>
    </row>
    <row r="212" spans="1:9" x14ac:dyDescent="0.25">
      <c r="A212" s="12"/>
      <c r="B212" s="12"/>
      <c r="C212" s="13">
        <v>31</v>
      </c>
      <c r="D212" s="13" t="s">
        <v>45</v>
      </c>
      <c r="E212" s="8"/>
      <c r="F212" s="9"/>
      <c r="G212" s="9"/>
      <c r="H212" s="9"/>
      <c r="I212" s="9"/>
    </row>
    <row r="213" spans="1:9" ht="25.5" x14ac:dyDescent="0.25">
      <c r="A213" s="12"/>
      <c r="B213" s="12"/>
      <c r="C213" s="13">
        <v>43</v>
      </c>
      <c r="D213" s="18" t="s">
        <v>59</v>
      </c>
      <c r="E213" s="8"/>
      <c r="F213" s="9"/>
      <c r="G213" s="9"/>
      <c r="H213" s="9"/>
      <c r="I213" s="9"/>
    </row>
    <row r="214" spans="1:9" x14ac:dyDescent="0.25">
      <c r="A214" s="12"/>
      <c r="B214" s="12"/>
      <c r="C214" s="13">
        <v>44</v>
      </c>
      <c r="D214" s="13" t="s">
        <v>67</v>
      </c>
      <c r="E214" s="8"/>
      <c r="F214" s="9">
        <v>265</v>
      </c>
      <c r="G214" s="9">
        <v>175</v>
      </c>
      <c r="H214" s="9">
        <v>175</v>
      </c>
      <c r="I214" s="9">
        <v>191</v>
      </c>
    </row>
    <row r="215" spans="1:9" x14ac:dyDescent="0.25">
      <c r="A215" s="12"/>
      <c r="B215" s="12"/>
      <c r="C215" s="13">
        <v>51</v>
      </c>
      <c r="D215" s="13" t="s">
        <v>62</v>
      </c>
      <c r="E215" s="8"/>
      <c r="F215" s="9"/>
      <c r="G215" s="9"/>
      <c r="H215" s="9"/>
      <c r="I215" s="9"/>
    </row>
    <row r="216" spans="1:9" x14ac:dyDescent="0.25">
      <c r="A216" s="12"/>
      <c r="B216" s="12"/>
      <c r="C216" s="13">
        <v>52</v>
      </c>
      <c r="D216" s="13" t="s">
        <v>58</v>
      </c>
      <c r="E216" s="8"/>
      <c r="F216" s="9"/>
      <c r="G216" s="9"/>
      <c r="H216" s="9"/>
      <c r="I216" s="9"/>
    </row>
    <row r="217" spans="1:9" x14ac:dyDescent="0.25">
      <c r="A217" s="12"/>
      <c r="B217" s="12"/>
      <c r="C217" s="13">
        <v>61</v>
      </c>
      <c r="D217" s="13" t="s">
        <v>63</v>
      </c>
      <c r="E217" s="8"/>
      <c r="F217" s="9"/>
      <c r="G217" s="9"/>
      <c r="H217" s="9"/>
      <c r="I217" s="9"/>
    </row>
    <row r="218" spans="1:9" x14ac:dyDescent="0.25">
      <c r="A218" s="31"/>
      <c r="B218" s="31">
        <v>3238</v>
      </c>
      <c r="C218" s="95"/>
      <c r="D218" s="96" t="s">
        <v>122</v>
      </c>
      <c r="E218" s="52">
        <f t="shared" ref="E218:F218" si="51">SUM(E219:E225)</f>
        <v>0</v>
      </c>
      <c r="F218" s="52">
        <f t="shared" si="51"/>
        <v>1991</v>
      </c>
      <c r="G218" s="52">
        <f>SUM(G219:G225)</f>
        <v>1010</v>
      </c>
      <c r="H218" s="52">
        <f t="shared" ref="H218:I218" si="52">SUM(H219:H225)</f>
        <v>1010</v>
      </c>
      <c r="I218" s="52">
        <f t="shared" si="52"/>
        <v>1010</v>
      </c>
    </row>
    <row r="219" spans="1:9" x14ac:dyDescent="0.25">
      <c r="A219" s="12"/>
      <c r="B219" s="12"/>
      <c r="C219" s="13">
        <v>11</v>
      </c>
      <c r="D219" s="13" t="s">
        <v>18</v>
      </c>
      <c r="E219" s="8"/>
      <c r="F219" s="9"/>
      <c r="G219" s="9"/>
      <c r="H219" s="9"/>
      <c r="I219" s="9"/>
    </row>
    <row r="220" spans="1:9" x14ac:dyDescent="0.25">
      <c r="A220" s="12"/>
      <c r="B220" s="12"/>
      <c r="C220" s="13">
        <v>31</v>
      </c>
      <c r="D220" s="13" t="s">
        <v>45</v>
      </c>
      <c r="E220" s="8"/>
      <c r="F220" s="9"/>
      <c r="G220" s="9"/>
      <c r="H220" s="9"/>
      <c r="I220" s="9"/>
    </row>
    <row r="221" spans="1:9" ht="25.5" x14ac:dyDescent="0.25">
      <c r="A221" s="12"/>
      <c r="B221" s="12"/>
      <c r="C221" s="13">
        <v>43</v>
      </c>
      <c r="D221" s="18" t="s">
        <v>59</v>
      </c>
      <c r="E221" s="8"/>
      <c r="F221" s="9"/>
      <c r="G221" s="9"/>
      <c r="H221" s="9"/>
      <c r="I221" s="9"/>
    </row>
    <row r="222" spans="1:9" x14ac:dyDescent="0.25">
      <c r="A222" s="12"/>
      <c r="B222" s="12"/>
      <c r="C222" s="13">
        <v>44</v>
      </c>
      <c r="D222" s="13" t="s">
        <v>67</v>
      </c>
      <c r="E222" s="8"/>
      <c r="F222" s="9">
        <v>1991</v>
      </c>
      <c r="G222" s="9">
        <v>1010</v>
      </c>
      <c r="H222" s="9">
        <v>1010</v>
      </c>
      <c r="I222" s="9">
        <v>1010</v>
      </c>
    </row>
    <row r="223" spans="1:9" x14ac:dyDescent="0.25">
      <c r="A223" s="12"/>
      <c r="B223" s="12"/>
      <c r="C223" s="13">
        <v>51</v>
      </c>
      <c r="D223" s="13" t="s">
        <v>62</v>
      </c>
      <c r="E223" s="8"/>
      <c r="F223" s="9"/>
      <c r="G223" s="9"/>
      <c r="H223" s="9"/>
      <c r="I223" s="9"/>
    </row>
    <row r="224" spans="1:9" x14ac:dyDescent="0.25">
      <c r="A224" s="12"/>
      <c r="B224" s="12"/>
      <c r="C224" s="13">
        <v>52</v>
      </c>
      <c r="D224" s="13" t="s">
        <v>58</v>
      </c>
      <c r="E224" s="8"/>
      <c r="F224" s="9"/>
      <c r="G224" s="9"/>
      <c r="H224" s="9"/>
      <c r="I224" s="9"/>
    </row>
    <row r="225" spans="1:9" x14ac:dyDescent="0.25">
      <c r="A225" s="12"/>
      <c r="B225" s="12"/>
      <c r="C225" s="13">
        <v>61</v>
      </c>
      <c r="D225" s="13" t="s">
        <v>63</v>
      </c>
      <c r="E225" s="8"/>
      <c r="F225" s="9"/>
      <c r="G225" s="9"/>
      <c r="H225" s="9"/>
      <c r="I225" s="9"/>
    </row>
    <row r="226" spans="1:9" x14ac:dyDescent="0.25">
      <c r="A226" s="31"/>
      <c r="B226" s="31">
        <v>3239</v>
      </c>
      <c r="C226" s="95"/>
      <c r="D226" s="96" t="s">
        <v>123</v>
      </c>
      <c r="E226" s="52">
        <f t="shared" ref="E226:F226" si="53">SUM(E227:E233)</f>
        <v>0</v>
      </c>
      <c r="F226" s="52">
        <f t="shared" si="53"/>
        <v>5210</v>
      </c>
      <c r="G226" s="52">
        <f>SUM(G227:G233)</f>
        <v>3451</v>
      </c>
      <c r="H226" s="52">
        <f t="shared" ref="H226:I226" si="54">SUM(H227:H233)</f>
        <v>3451</v>
      </c>
      <c r="I226" s="52">
        <f t="shared" si="54"/>
        <v>7451</v>
      </c>
    </row>
    <row r="227" spans="1:9" x14ac:dyDescent="0.25">
      <c r="A227" s="12"/>
      <c r="B227" s="12"/>
      <c r="C227" s="13">
        <v>11</v>
      </c>
      <c r="D227" s="13" t="s">
        <v>18</v>
      </c>
      <c r="E227" s="8"/>
      <c r="F227" s="9"/>
      <c r="G227" s="9"/>
      <c r="H227" s="9"/>
      <c r="I227" s="9"/>
    </row>
    <row r="228" spans="1:9" x14ac:dyDescent="0.25">
      <c r="A228" s="12"/>
      <c r="B228" s="12"/>
      <c r="C228" s="13">
        <v>31</v>
      </c>
      <c r="D228" s="13" t="s">
        <v>45</v>
      </c>
      <c r="E228" s="8"/>
      <c r="F228" s="9"/>
      <c r="G228" s="9"/>
      <c r="H228" s="9"/>
      <c r="I228" s="9"/>
    </row>
    <row r="229" spans="1:9" ht="25.5" x14ac:dyDescent="0.25">
      <c r="A229" s="12"/>
      <c r="B229" s="12"/>
      <c r="C229" s="13">
        <v>43</v>
      </c>
      <c r="D229" s="18" t="s">
        <v>59</v>
      </c>
      <c r="E229" s="8"/>
      <c r="F229" s="9"/>
      <c r="G229" s="9"/>
      <c r="H229" s="9"/>
      <c r="I229" s="9"/>
    </row>
    <row r="230" spans="1:9" x14ac:dyDescent="0.25">
      <c r="A230" s="12"/>
      <c r="B230" s="12"/>
      <c r="C230" s="13">
        <v>44</v>
      </c>
      <c r="D230" s="13" t="s">
        <v>67</v>
      </c>
      <c r="E230" s="8"/>
      <c r="F230" s="9">
        <v>5210</v>
      </c>
      <c r="G230" s="9">
        <v>3451</v>
      </c>
      <c r="H230" s="9">
        <v>3451</v>
      </c>
      <c r="I230" s="9">
        <v>7451</v>
      </c>
    </row>
    <row r="231" spans="1:9" x14ac:dyDescent="0.25">
      <c r="A231" s="12"/>
      <c r="B231" s="12"/>
      <c r="C231" s="13">
        <v>51</v>
      </c>
      <c r="D231" s="13" t="s">
        <v>62</v>
      </c>
      <c r="E231" s="8"/>
      <c r="F231" s="9"/>
      <c r="G231" s="9"/>
      <c r="H231" s="9"/>
      <c r="I231" s="9"/>
    </row>
    <row r="232" spans="1:9" x14ac:dyDescent="0.25">
      <c r="A232" s="12"/>
      <c r="B232" s="12"/>
      <c r="C232" s="13">
        <v>52</v>
      </c>
      <c r="D232" s="13" t="s">
        <v>58</v>
      </c>
      <c r="E232" s="8"/>
      <c r="F232" s="9"/>
      <c r="G232" s="9"/>
      <c r="H232" s="9"/>
      <c r="I232" s="9"/>
    </row>
    <row r="233" spans="1:9" x14ac:dyDescent="0.25">
      <c r="A233" s="12"/>
      <c r="B233" s="12"/>
      <c r="C233" s="13">
        <v>61</v>
      </c>
      <c r="D233" s="13" t="s">
        <v>63</v>
      </c>
      <c r="E233" s="8"/>
      <c r="F233" s="9"/>
      <c r="G233" s="9"/>
      <c r="H233" s="9"/>
      <c r="I233" s="9"/>
    </row>
    <row r="234" spans="1:9" x14ac:dyDescent="0.25">
      <c r="A234" s="31"/>
      <c r="B234" s="31">
        <v>3294</v>
      </c>
      <c r="C234" s="95"/>
      <c r="D234" s="96" t="s">
        <v>124</v>
      </c>
      <c r="E234" s="52">
        <f t="shared" ref="E234:F234" si="55">SUM(E235:E241)</f>
        <v>0</v>
      </c>
      <c r="F234" s="52">
        <f t="shared" si="55"/>
        <v>265</v>
      </c>
      <c r="G234" s="52">
        <f>SUM(G235:G241)</f>
        <v>200</v>
      </c>
      <c r="H234" s="52">
        <f t="shared" ref="H234:I234" si="56">SUM(H235:H241)</f>
        <v>200</v>
      </c>
      <c r="I234" s="52">
        <f t="shared" si="56"/>
        <v>200</v>
      </c>
    </row>
    <row r="235" spans="1:9" x14ac:dyDescent="0.25">
      <c r="A235" s="12"/>
      <c r="B235" s="12"/>
      <c r="C235" s="13">
        <v>11</v>
      </c>
      <c r="D235" s="13" t="s">
        <v>18</v>
      </c>
      <c r="E235" s="8"/>
      <c r="F235" s="9"/>
      <c r="G235" s="9"/>
      <c r="H235" s="9"/>
      <c r="I235" s="9"/>
    </row>
    <row r="236" spans="1:9" x14ac:dyDescent="0.25">
      <c r="A236" s="12"/>
      <c r="B236" s="12"/>
      <c r="C236" s="13">
        <v>31</v>
      </c>
      <c r="D236" s="13" t="s">
        <v>45</v>
      </c>
      <c r="E236" s="8"/>
      <c r="F236" s="9"/>
      <c r="G236" s="9"/>
      <c r="H236" s="9"/>
      <c r="I236" s="9"/>
    </row>
    <row r="237" spans="1:9" ht="25.5" x14ac:dyDescent="0.25">
      <c r="A237" s="12"/>
      <c r="B237" s="12"/>
      <c r="C237" s="13">
        <v>43</v>
      </c>
      <c r="D237" s="18" t="s">
        <v>59</v>
      </c>
      <c r="E237" s="8"/>
      <c r="F237" s="9"/>
      <c r="G237" s="9"/>
      <c r="H237" s="9"/>
      <c r="I237" s="9"/>
    </row>
    <row r="238" spans="1:9" x14ac:dyDescent="0.25">
      <c r="A238" s="12"/>
      <c r="B238" s="12"/>
      <c r="C238" s="13">
        <v>44</v>
      </c>
      <c r="D238" s="13" t="s">
        <v>67</v>
      </c>
      <c r="E238" s="8"/>
      <c r="F238" s="9">
        <v>265</v>
      </c>
      <c r="G238" s="9">
        <v>200</v>
      </c>
      <c r="H238" s="9">
        <v>200</v>
      </c>
      <c r="I238" s="9">
        <v>200</v>
      </c>
    </row>
    <row r="239" spans="1:9" x14ac:dyDescent="0.25">
      <c r="A239" s="12"/>
      <c r="B239" s="12"/>
      <c r="C239" s="13">
        <v>51</v>
      </c>
      <c r="D239" s="13" t="s">
        <v>62</v>
      </c>
      <c r="E239" s="8"/>
      <c r="F239" s="9"/>
      <c r="G239" s="9"/>
      <c r="H239" s="9"/>
      <c r="I239" s="9"/>
    </row>
    <row r="240" spans="1:9" x14ac:dyDescent="0.25">
      <c r="A240" s="12"/>
      <c r="B240" s="12"/>
      <c r="C240" s="13">
        <v>52</v>
      </c>
      <c r="D240" s="13" t="s">
        <v>58</v>
      </c>
      <c r="E240" s="8"/>
      <c r="F240" s="9"/>
      <c r="G240" s="9"/>
      <c r="H240" s="9"/>
      <c r="I240" s="9"/>
    </row>
    <row r="241" spans="1:9" x14ac:dyDescent="0.25">
      <c r="A241" s="12"/>
      <c r="B241" s="12"/>
      <c r="C241" s="13">
        <v>61</v>
      </c>
      <c r="D241" s="13" t="s">
        <v>63</v>
      </c>
      <c r="E241" s="8"/>
      <c r="F241" s="9"/>
      <c r="G241" s="9"/>
      <c r="H241" s="9"/>
      <c r="I241" s="9"/>
    </row>
    <row r="242" spans="1:9" x14ac:dyDescent="0.25">
      <c r="A242" s="31"/>
      <c r="B242" s="31">
        <v>3295</v>
      </c>
      <c r="C242" s="95"/>
      <c r="D242" s="96" t="s">
        <v>125</v>
      </c>
      <c r="E242" s="52">
        <f t="shared" ref="E242:F242" si="57">SUM(E243:E249)</f>
        <v>0</v>
      </c>
      <c r="F242" s="52">
        <f t="shared" si="57"/>
        <v>1593</v>
      </c>
      <c r="G242" s="52">
        <f>SUM(G243:G249)</f>
        <v>2800</v>
      </c>
      <c r="H242" s="52">
        <f t="shared" ref="H242:I242" si="58">SUM(H243:H249)</f>
        <v>2800</v>
      </c>
      <c r="I242" s="52">
        <f t="shared" si="58"/>
        <v>3304</v>
      </c>
    </row>
    <row r="243" spans="1:9" x14ac:dyDescent="0.25">
      <c r="A243" s="12"/>
      <c r="B243" s="12"/>
      <c r="C243" s="13">
        <v>11</v>
      </c>
      <c r="D243" s="13" t="s">
        <v>18</v>
      </c>
      <c r="E243" s="8"/>
      <c r="F243" s="9"/>
      <c r="G243" s="9"/>
      <c r="H243" s="9"/>
      <c r="I243" s="9"/>
    </row>
    <row r="244" spans="1:9" x14ac:dyDescent="0.25">
      <c r="A244" s="12"/>
      <c r="B244" s="12"/>
      <c r="C244" s="13">
        <v>31</v>
      </c>
      <c r="D244" s="13" t="s">
        <v>45</v>
      </c>
      <c r="E244" s="8"/>
      <c r="F244" s="9"/>
      <c r="G244" s="9"/>
      <c r="H244" s="9"/>
      <c r="I244" s="9"/>
    </row>
    <row r="245" spans="1:9" ht="25.5" x14ac:dyDescent="0.25">
      <c r="A245" s="12"/>
      <c r="B245" s="12"/>
      <c r="C245" s="13">
        <v>43</v>
      </c>
      <c r="D245" s="18" t="s">
        <v>59</v>
      </c>
      <c r="E245" s="8"/>
      <c r="F245" s="9"/>
      <c r="G245" s="9"/>
      <c r="H245" s="9"/>
      <c r="I245" s="9"/>
    </row>
    <row r="246" spans="1:9" x14ac:dyDescent="0.25">
      <c r="A246" s="12"/>
      <c r="B246" s="12"/>
      <c r="C246" s="13">
        <v>44</v>
      </c>
      <c r="D246" s="13" t="s">
        <v>67</v>
      </c>
      <c r="E246" s="8"/>
      <c r="F246" s="9"/>
      <c r="G246" s="9"/>
      <c r="H246" s="9"/>
      <c r="I246" s="9">
        <v>504</v>
      </c>
    </row>
    <row r="247" spans="1:9" x14ac:dyDescent="0.25">
      <c r="A247" s="12"/>
      <c r="B247" s="12"/>
      <c r="C247" s="13">
        <v>51</v>
      </c>
      <c r="D247" s="13" t="s">
        <v>62</v>
      </c>
      <c r="E247" s="8"/>
      <c r="F247" s="9"/>
      <c r="G247" s="9"/>
      <c r="H247" s="9"/>
      <c r="I247" s="9"/>
    </row>
    <row r="248" spans="1:9" x14ac:dyDescent="0.25">
      <c r="A248" s="12"/>
      <c r="B248" s="12"/>
      <c r="C248" s="13">
        <v>52</v>
      </c>
      <c r="D248" s="13" t="s">
        <v>58</v>
      </c>
      <c r="E248" s="8"/>
      <c r="F248" s="9">
        <v>1593</v>
      </c>
      <c r="G248" s="9">
        <v>2800</v>
      </c>
      <c r="H248" s="9">
        <v>2800</v>
      </c>
      <c r="I248" s="9">
        <v>2800</v>
      </c>
    </row>
    <row r="249" spans="1:9" x14ac:dyDescent="0.25">
      <c r="A249" s="12"/>
      <c r="B249" s="12"/>
      <c r="C249" s="13">
        <v>61</v>
      </c>
      <c r="D249" s="13" t="s">
        <v>63</v>
      </c>
      <c r="E249" s="8"/>
      <c r="F249" s="9"/>
      <c r="G249" s="9"/>
      <c r="H249" s="9"/>
      <c r="I249" s="9"/>
    </row>
    <row r="250" spans="1:9" ht="25.5" x14ac:dyDescent="0.25">
      <c r="A250" s="31"/>
      <c r="B250" s="31">
        <v>3299</v>
      </c>
      <c r="C250" s="95"/>
      <c r="D250" s="96" t="s">
        <v>126</v>
      </c>
      <c r="E250" s="52">
        <f t="shared" ref="E250:F250" si="59">SUM(E251:E257)</f>
        <v>0</v>
      </c>
      <c r="F250" s="52">
        <f t="shared" si="59"/>
        <v>62049</v>
      </c>
      <c r="G250" s="52">
        <f>SUM(G251:G257)</f>
        <v>21500</v>
      </c>
      <c r="H250" s="52">
        <f t="shared" ref="H250:I250" si="60">SUM(H251:H257)</f>
        <v>21500</v>
      </c>
      <c r="I250" s="52">
        <f t="shared" si="60"/>
        <v>50500</v>
      </c>
    </row>
    <row r="251" spans="1:9" x14ac:dyDescent="0.25">
      <c r="A251" s="12"/>
      <c r="B251" s="12"/>
      <c r="C251" s="13">
        <v>11</v>
      </c>
      <c r="D251" s="13" t="s">
        <v>18</v>
      </c>
      <c r="E251" s="8"/>
      <c r="F251" s="9"/>
      <c r="G251" s="9"/>
      <c r="H251" s="9"/>
      <c r="I251" s="9"/>
    </row>
    <row r="252" spans="1:9" x14ac:dyDescent="0.25">
      <c r="A252" s="12"/>
      <c r="B252" s="12"/>
      <c r="C252" s="13">
        <v>31</v>
      </c>
      <c r="D252" s="13" t="s">
        <v>45</v>
      </c>
      <c r="E252" s="8"/>
      <c r="F252" s="9"/>
      <c r="G252" s="9"/>
      <c r="H252" s="9"/>
      <c r="I252" s="9"/>
    </row>
    <row r="253" spans="1:9" ht="25.5" x14ac:dyDescent="0.25">
      <c r="A253" s="12"/>
      <c r="B253" s="12"/>
      <c r="C253" s="13">
        <v>43</v>
      </c>
      <c r="D253" s="18" t="s">
        <v>59</v>
      </c>
      <c r="E253" s="8"/>
      <c r="F253" s="9">
        <v>11945</v>
      </c>
      <c r="G253" s="9">
        <v>13000</v>
      </c>
      <c r="H253" s="9">
        <v>13000</v>
      </c>
      <c r="I253" s="9">
        <v>13000</v>
      </c>
    </row>
    <row r="254" spans="1:9" x14ac:dyDescent="0.25">
      <c r="A254" s="12"/>
      <c r="B254" s="12"/>
      <c r="C254" s="13">
        <v>44</v>
      </c>
      <c r="D254" s="13" t="s">
        <v>67</v>
      </c>
      <c r="E254" s="8"/>
      <c r="F254" s="9">
        <v>597</v>
      </c>
      <c r="G254" s="9">
        <v>500</v>
      </c>
      <c r="H254" s="9">
        <v>500</v>
      </c>
      <c r="I254" s="9">
        <v>500</v>
      </c>
    </row>
    <row r="255" spans="1:9" x14ac:dyDescent="0.25">
      <c r="A255" s="12"/>
      <c r="B255" s="12"/>
      <c r="C255" s="13">
        <v>51</v>
      </c>
      <c r="D255" s="13" t="s">
        <v>62</v>
      </c>
      <c r="E255" s="8"/>
      <c r="F255" s="9">
        <v>48007</v>
      </c>
      <c r="G255" s="9">
        <v>8000</v>
      </c>
      <c r="H255" s="9">
        <v>8000</v>
      </c>
      <c r="I255" s="9">
        <v>37000</v>
      </c>
    </row>
    <row r="256" spans="1:9" x14ac:dyDescent="0.25">
      <c r="A256" s="12"/>
      <c r="B256" s="12"/>
      <c r="C256" s="13">
        <v>52</v>
      </c>
      <c r="D256" s="13" t="s">
        <v>58</v>
      </c>
      <c r="E256" s="8"/>
      <c r="F256" s="9"/>
      <c r="G256" s="9"/>
      <c r="H256" s="9"/>
      <c r="I256" s="9"/>
    </row>
    <row r="257" spans="1:9" x14ac:dyDescent="0.25">
      <c r="A257" s="12"/>
      <c r="B257" s="12"/>
      <c r="C257" s="13">
        <v>61</v>
      </c>
      <c r="D257" s="13" t="s">
        <v>63</v>
      </c>
      <c r="E257" s="8"/>
      <c r="F257" s="9">
        <v>1500</v>
      </c>
      <c r="G257" s="9"/>
      <c r="H257" s="9"/>
      <c r="I257" s="9"/>
    </row>
    <row r="258" spans="1:9" s="111" customFormat="1" x14ac:dyDescent="0.25">
      <c r="A258" s="31"/>
      <c r="B258" s="31">
        <v>34</v>
      </c>
      <c r="C258" s="31"/>
      <c r="D258" s="31" t="s">
        <v>68</v>
      </c>
      <c r="E258" s="81">
        <v>3797</v>
      </c>
      <c r="F258" s="52">
        <f>F259</f>
        <v>1206</v>
      </c>
      <c r="G258" s="52">
        <f t="shared" ref="G258:I258" si="61">G259</f>
        <v>1025</v>
      </c>
      <c r="H258" s="52">
        <f t="shared" si="61"/>
        <v>1025</v>
      </c>
      <c r="I258" s="52">
        <f t="shared" si="61"/>
        <v>1025</v>
      </c>
    </row>
    <row r="259" spans="1:9" x14ac:dyDescent="0.25">
      <c r="A259" s="31"/>
      <c r="B259" s="31">
        <v>3431</v>
      </c>
      <c r="C259" s="95"/>
      <c r="D259" s="31" t="s">
        <v>127</v>
      </c>
      <c r="E259" s="52">
        <f>SUM(E260:E262)</f>
        <v>0</v>
      </c>
      <c r="F259" s="52">
        <f>SUM(F260:F262)</f>
        <v>1206</v>
      </c>
      <c r="G259" s="52">
        <f>SUM(G260:G262)</f>
        <v>1025</v>
      </c>
      <c r="H259" s="52">
        <f t="shared" ref="H259:I259" si="62">SUM(H260:H262)</f>
        <v>1025</v>
      </c>
      <c r="I259" s="52">
        <f t="shared" si="62"/>
        <v>1025</v>
      </c>
    </row>
    <row r="260" spans="1:9" x14ac:dyDescent="0.25">
      <c r="A260" s="12"/>
      <c r="B260" s="12"/>
      <c r="C260" s="13">
        <v>31</v>
      </c>
      <c r="D260" s="13" t="s">
        <v>45</v>
      </c>
      <c r="E260" s="8"/>
      <c r="F260" s="9">
        <v>11</v>
      </c>
      <c r="G260" s="9">
        <v>25</v>
      </c>
      <c r="H260" s="9">
        <v>25</v>
      </c>
      <c r="I260" s="9">
        <v>25</v>
      </c>
    </row>
    <row r="261" spans="1:9" x14ac:dyDescent="0.25">
      <c r="A261" s="12"/>
      <c r="B261" s="12"/>
      <c r="C261" s="13">
        <v>44</v>
      </c>
      <c r="D261" s="13" t="s">
        <v>67</v>
      </c>
      <c r="E261" s="8"/>
      <c r="F261" s="9">
        <v>1195</v>
      </c>
      <c r="G261" s="9">
        <v>1000</v>
      </c>
      <c r="H261" s="9">
        <v>1000</v>
      </c>
      <c r="I261" s="9">
        <v>1000</v>
      </c>
    </row>
    <row r="262" spans="1:9" x14ac:dyDescent="0.25">
      <c r="A262" s="12"/>
      <c r="B262" s="12"/>
      <c r="C262" s="13">
        <v>52</v>
      </c>
      <c r="D262" s="13" t="s">
        <v>58</v>
      </c>
      <c r="E262" s="8"/>
      <c r="F262" s="9"/>
      <c r="G262" s="9"/>
      <c r="H262" s="9"/>
      <c r="I262" s="9"/>
    </row>
    <row r="263" spans="1:9" s="111" customFormat="1" x14ac:dyDescent="0.25">
      <c r="A263" s="31"/>
      <c r="B263" s="31">
        <v>37</v>
      </c>
      <c r="C263" s="31"/>
      <c r="D263" s="31" t="s">
        <v>69</v>
      </c>
      <c r="E263" s="81">
        <v>6236</v>
      </c>
      <c r="F263" s="52">
        <f>F264</f>
        <v>7773</v>
      </c>
      <c r="G263" s="52">
        <f t="shared" ref="G263:I263" si="63">G264</f>
        <v>8000</v>
      </c>
      <c r="H263" s="52">
        <f t="shared" si="63"/>
        <v>8000</v>
      </c>
      <c r="I263" s="52">
        <f t="shared" si="63"/>
        <v>10000</v>
      </c>
    </row>
    <row r="264" spans="1:9" ht="25.5" x14ac:dyDescent="0.25">
      <c r="A264" s="31"/>
      <c r="B264" s="31">
        <v>3722</v>
      </c>
      <c r="C264" s="95"/>
      <c r="D264" s="96" t="s">
        <v>69</v>
      </c>
      <c r="E264" s="52">
        <f t="shared" ref="E264:I264" si="64">E265</f>
        <v>0</v>
      </c>
      <c r="F264" s="52">
        <f t="shared" si="64"/>
        <v>7773</v>
      </c>
      <c r="G264" s="52">
        <f t="shared" si="64"/>
        <v>8000</v>
      </c>
      <c r="H264" s="52">
        <f t="shared" si="64"/>
        <v>8000</v>
      </c>
      <c r="I264" s="52">
        <f t="shared" si="64"/>
        <v>10000</v>
      </c>
    </row>
    <row r="265" spans="1:9" x14ac:dyDescent="0.25">
      <c r="A265" s="12"/>
      <c r="B265" s="12"/>
      <c r="C265" s="13">
        <v>52</v>
      </c>
      <c r="D265" s="13" t="s">
        <v>58</v>
      </c>
      <c r="E265" s="8"/>
      <c r="F265" s="9">
        <v>7773</v>
      </c>
      <c r="G265" s="9">
        <v>8000</v>
      </c>
      <c r="H265" s="9">
        <v>8000</v>
      </c>
      <c r="I265" s="9">
        <v>10000</v>
      </c>
    </row>
    <row r="266" spans="1:9" x14ac:dyDescent="0.25">
      <c r="A266" s="12"/>
      <c r="B266" s="31" t="s">
        <v>57</v>
      </c>
      <c r="C266" s="13"/>
      <c r="D266" s="13"/>
      <c r="E266" s="8"/>
      <c r="F266" s="9"/>
      <c r="G266" s="9"/>
      <c r="H266" s="9"/>
      <c r="I266" s="9"/>
    </row>
    <row r="267" spans="1:9" ht="25.5" x14ac:dyDescent="0.25">
      <c r="A267" s="14">
        <v>4</v>
      </c>
      <c r="B267" s="15"/>
      <c r="C267" s="15"/>
      <c r="D267" s="29" t="s">
        <v>24</v>
      </c>
      <c r="E267" s="52">
        <f>E268+E269</f>
        <v>44392</v>
      </c>
      <c r="F267" s="52">
        <f>F270+F275+F285+F280</f>
        <v>55279</v>
      </c>
      <c r="G267" s="52">
        <f t="shared" ref="G267:I267" si="65">G270+G275+G285+G280</f>
        <v>47300</v>
      </c>
      <c r="H267" s="52">
        <f t="shared" si="65"/>
        <v>42300</v>
      </c>
      <c r="I267" s="52">
        <f t="shared" si="65"/>
        <v>193800</v>
      </c>
    </row>
    <row r="268" spans="1:9" ht="38.25" x14ac:dyDescent="0.25">
      <c r="A268" s="14"/>
      <c r="B268" s="15">
        <v>41</v>
      </c>
      <c r="C268" s="15"/>
      <c r="D268" s="29" t="s">
        <v>25</v>
      </c>
      <c r="E268" s="81">
        <v>168</v>
      </c>
      <c r="F268" s="81"/>
      <c r="G268" s="81"/>
      <c r="H268" s="81"/>
      <c r="I268" s="81"/>
    </row>
    <row r="269" spans="1:9" ht="38.25" x14ac:dyDescent="0.25">
      <c r="A269" s="14"/>
      <c r="B269" s="15">
        <v>42</v>
      </c>
      <c r="C269" s="15"/>
      <c r="D269" s="29" t="s">
        <v>147</v>
      </c>
      <c r="E269" s="81">
        <v>44224</v>
      </c>
      <c r="F269" s="81">
        <f>F270+F275+F280+F285</f>
        <v>55279</v>
      </c>
      <c r="G269" s="81">
        <f t="shared" ref="G269:I269" si="66">G270+G275+G280+G285</f>
        <v>47300</v>
      </c>
      <c r="H269" s="81">
        <f t="shared" si="66"/>
        <v>42300</v>
      </c>
      <c r="I269" s="81">
        <f t="shared" si="66"/>
        <v>193800</v>
      </c>
    </row>
    <row r="270" spans="1:9" x14ac:dyDescent="0.25">
      <c r="A270" s="16"/>
      <c r="B270" s="11">
        <v>4212</v>
      </c>
      <c r="C270" s="16"/>
      <c r="D270" s="29" t="s">
        <v>145</v>
      </c>
      <c r="E270" s="81">
        <f t="shared" ref="E270:I270" si="67">E271+E272+E274+E273</f>
        <v>0</v>
      </c>
      <c r="F270" s="81">
        <f t="shared" si="67"/>
        <v>0</v>
      </c>
      <c r="G270" s="81">
        <f t="shared" si="67"/>
        <v>0</v>
      </c>
      <c r="H270" s="81">
        <f t="shared" si="67"/>
        <v>0</v>
      </c>
      <c r="I270" s="81">
        <f t="shared" si="67"/>
        <v>150000</v>
      </c>
    </row>
    <row r="271" spans="1:9" x14ac:dyDescent="0.25">
      <c r="A271" s="16"/>
      <c r="B271" s="16"/>
      <c r="C271" s="13">
        <v>44</v>
      </c>
      <c r="D271" s="13" t="s">
        <v>67</v>
      </c>
      <c r="E271" s="8"/>
      <c r="F271" s="9"/>
      <c r="G271" s="9"/>
      <c r="H271" s="9"/>
      <c r="I271" s="9"/>
    </row>
    <row r="272" spans="1:9" x14ac:dyDescent="0.25">
      <c r="A272" s="16"/>
      <c r="B272" s="16"/>
      <c r="C272" s="13">
        <v>31</v>
      </c>
      <c r="D272" s="13" t="s">
        <v>45</v>
      </c>
      <c r="E272" s="8"/>
      <c r="F272" s="9"/>
      <c r="G272" s="9"/>
      <c r="H272" s="9"/>
      <c r="I272" s="9"/>
    </row>
    <row r="273" spans="1:9" x14ac:dyDescent="0.25">
      <c r="A273" s="16"/>
      <c r="B273" s="16"/>
      <c r="C273" s="13">
        <v>51</v>
      </c>
      <c r="D273" s="13" t="s">
        <v>62</v>
      </c>
      <c r="E273" s="8"/>
      <c r="F273" s="9"/>
      <c r="G273" s="9"/>
      <c r="H273" s="9"/>
      <c r="I273" s="9">
        <v>150000</v>
      </c>
    </row>
    <row r="274" spans="1:9" x14ac:dyDescent="0.25">
      <c r="A274" s="16"/>
      <c r="B274" s="16"/>
      <c r="C274" s="13">
        <v>61</v>
      </c>
      <c r="D274" s="13" t="s">
        <v>63</v>
      </c>
      <c r="E274" s="8"/>
      <c r="F274" s="9"/>
      <c r="G274" s="9"/>
      <c r="H274" s="9"/>
      <c r="I274" s="9"/>
    </row>
    <row r="275" spans="1:9" ht="25.5" x14ac:dyDescent="0.25">
      <c r="A275" s="16"/>
      <c r="B275" s="11">
        <v>4221</v>
      </c>
      <c r="C275" s="16"/>
      <c r="D275" s="29" t="s">
        <v>128</v>
      </c>
      <c r="E275" s="81">
        <f>E276+E277+E279+E278</f>
        <v>0</v>
      </c>
      <c r="F275" s="81">
        <f t="shared" ref="F275:I275" si="68">F276+F277+F279+F278</f>
        <v>30327</v>
      </c>
      <c r="G275" s="81">
        <f t="shared" si="68"/>
        <v>14700</v>
      </c>
      <c r="H275" s="81">
        <f t="shared" si="68"/>
        <v>9700</v>
      </c>
      <c r="I275" s="81">
        <f t="shared" si="68"/>
        <v>9700</v>
      </c>
    </row>
    <row r="276" spans="1:9" x14ac:dyDescent="0.25">
      <c r="A276" s="16"/>
      <c r="B276" s="16"/>
      <c r="C276" s="13">
        <v>44</v>
      </c>
      <c r="D276" s="13" t="s">
        <v>67</v>
      </c>
      <c r="E276" s="8"/>
      <c r="F276" s="9">
        <v>2654</v>
      </c>
      <c r="G276" s="9"/>
      <c r="H276" s="9"/>
      <c r="I276" s="9"/>
    </row>
    <row r="277" spans="1:9" x14ac:dyDescent="0.25">
      <c r="A277" s="16"/>
      <c r="B277" s="16"/>
      <c r="C277" s="13">
        <v>31</v>
      </c>
      <c r="D277" s="13" t="s">
        <v>45</v>
      </c>
      <c r="E277" s="8"/>
      <c r="F277" s="9">
        <v>6636</v>
      </c>
      <c r="G277" s="9"/>
      <c r="H277" s="9"/>
      <c r="I277" s="9"/>
    </row>
    <row r="278" spans="1:9" x14ac:dyDescent="0.25">
      <c r="A278" s="16"/>
      <c r="B278" s="16"/>
      <c r="C278" s="13">
        <v>52</v>
      </c>
      <c r="D278" s="13" t="s">
        <v>58</v>
      </c>
      <c r="E278" s="8"/>
      <c r="F278" s="9">
        <v>5801</v>
      </c>
      <c r="G278" s="9"/>
      <c r="H278" s="9"/>
      <c r="I278" s="9"/>
    </row>
    <row r="279" spans="1:9" x14ac:dyDescent="0.25">
      <c r="A279" s="16"/>
      <c r="B279" s="16"/>
      <c r="C279" s="13">
        <v>61</v>
      </c>
      <c r="D279" s="13" t="s">
        <v>63</v>
      </c>
      <c r="E279" s="8"/>
      <c r="F279" s="9">
        <v>15236</v>
      </c>
      <c r="G279" s="9">
        <v>14700</v>
      </c>
      <c r="H279" s="9">
        <v>9700</v>
      </c>
      <c r="I279" s="9">
        <v>9700</v>
      </c>
    </row>
    <row r="280" spans="1:9" x14ac:dyDescent="0.25">
      <c r="A280" s="16"/>
      <c r="B280" s="11">
        <v>4227</v>
      </c>
      <c r="C280" s="16"/>
      <c r="D280" s="29" t="s">
        <v>144</v>
      </c>
      <c r="E280" s="81">
        <f>E281+E282+E284+E283</f>
        <v>0</v>
      </c>
      <c r="F280" s="81">
        <f t="shared" ref="F280:I280" si="69">F281+F282+F284+F283</f>
        <v>0</v>
      </c>
      <c r="G280" s="81">
        <f t="shared" si="69"/>
        <v>7600</v>
      </c>
      <c r="H280" s="81">
        <f t="shared" si="69"/>
        <v>7600</v>
      </c>
      <c r="I280" s="81">
        <f t="shared" si="69"/>
        <v>7600</v>
      </c>
    </row>
    <row r="281" spans="1:9" x14ac:dyDescent="0.25">
      <c r="A281" s="16"/>
      <c r="B281" s="16"/>
      <c r="C281" s="13">
        <v>44</v>
      </c>
      <c r="D281" s="13" t="s">
        <v>67</v>
      </c>
      <c r="E281" s="8"/>
      <c r="F281" s="9"/>
      <c r="G281" s="9"/>
      <c r="H281" s="9"/>
      <c r="I281" s="9"/>
    </row>
    <row r="282" spans="1:9" x14ac:dyDescent="0.25">
      <c r="A282" s="16"/>
      <c r="B282" s="16"/>
      <c r="C282" s="13">
        <v>31</v>
      </c>
      <c r="D282" s="13" t="s">
        <v>45</v>
      </c>
      <c r="E282" s="8"/>
      <c r="F282" s="9"/>
      <c r="G282" s="9">
        <v>7000</v>
      </c>
      <c r="H282" s="9">
        <v>7000</v>
      </c>
      <c r="I282" s="9">
        <v>7000</v>
      </c>
    </row>
    <row r="283" spans="1:9" x14ac:dyDescent="0.25">
      <c r="A283" s="16"/>
      <c r="B283" s="16"/>
      <c r="C283" s="13">
        <v>52</v>
      </c>
      <c r="D283" s="13" t="s">
        <v>58</v>
      </c>
      <c r="E283" s="8"/>
      <c r="F283" s="9"/>
      <c r="G283" s="9"/>
      <c r="H283" s="9"/>
      <c r="I283" s="9"/>
    </row>
    <row r="284" spans="1:9" x14ac:dyDescent="0.25">
      <c r="A284" s="16"/>
      <c r="B284" s="16"/>
      <c r="C284" s="13">
        <v>61</v>
      </c>
      <c r="D284" s="13" t="s">
        <v>63</v>
      </c>
      <c r="E284" s="8"/>
      <c r="F284" s="9"/>
      <c r="G284" s="9">
        <v>600</v>
      </c>
      <c r="H284" s="9">
        <v>600</v>
      </c>
      <c r="I284" s="9">
        <v>600</v>
      </c>
    </row>
    <row r="285" spans="1:9" x14ac:dyDescent="0.25">
      <c r="A285" s="60"/>
      <c r="B285" s="67">
        <v>4241</v>
      </c>
      <c r="C285" s="60"/>
      <c r="D285" s="98" t="s">
        <v>129</v>
      </c>
      <c r="E285" s="66">
        <f>SUM(E286:E289)</f>
        <v>0</v>
      </c>
      <c r="F285" s="66">
        <f>SUM(F286:F289)</f>
        <v>24952</v>
      </c>
      <c r="G285" s="66">
        <f>SUM(G286:G289)</f>
        <v>25000</v>
      </c>
      <c r="H285" s="66">
        <f t="shared" ref="H285:I285" si="70">SUM(H286:H289)</f>
        <v>25000</v>
      </c>
      <c r="I285" s="66">
        <f t="shared" si="70"/>
        <v>26500</v>
      </c>
    </row>
    <row r="286" spans="1:9" x14ac:dyDescent="0.25">
      <c r="A286" s="60"/>
      <c r="B286" s="61"/>
      <c r="C286" s="62">
        <v>31</v>
      </c>
      <c r="D286" s="62" t="s">
        <v>45</v>
      </c>
      <c r="E286" s="64"/>
      <c r="F286" s="64"/>
      <c r="G286" s="64"/>
      <c r="H286" s="64"/>
      <c r="I286" s="64"/>
    </row>
    <row r="287" spans="1:9" x14ac:dyDescent="0.25">
      <c r="A287" s="59"/>
      <c r="B287" s="59"/>
      <c r="C287" s="63">
        <v>44</v>
      </c>
      <c r="D287" s="63" t="s">
        <v>67</v>
      </c>
      <c r="E287" s="65"/>
      <c r="F287" s="65"/>
      <c r="G287" s="65"/>
      <c r="H287" s="65"/>
      <c r="I287" s="65"/>
    </row>
    <row r="288" spans="1:9" x14ac:dyDescent="0.25">
      <c r="A288" s="59"/>
      <c r="B288" s="59"/>
      <c r="C288" s="63">
        <v>52</v>
      </c>
      <c r="D288" s="63" t="s">
        <v>58</v>
      </c>
      <c r="E288" s="65"/>
      <c r="F288" s="65">
        <v>24421</v>
      </c>
      <c r="G288" s="65">
        <v>25000</v>
      </c>
      <c r="H288" s="65">
        <v>25000</v>
      </c>
      <c r="I288" s="65">
        <v>26500</v>
      </c>
    </row>
    <row r="289" spans="1:9" x14ac:dyDescent="0.25">
      <c r="A289" s="59"/>
      <c r="B289" s="59"/>
      <c r="C289" s="63">
        <v>61</v>
      </c>
      <c r="D289" s="63" t="s">
        <v>63</v>
      </c>
      <c r="E289" s="65"/>
      <c r="F289" s="65">
        <v>531</v>
      </c>
      <c r="G289" s="65"/>
      <c r="H289" s="65"/>
      <c r="I289" s="65"/>
    </row>
    <row r="291" spans="1:9" x14ac:dyDescent="0.25">
      <c r="H291" s="86"/>
      <c r="I291" s="86"/>
    </row>
    <row r="294" spans="1:9" x14ac:dyDescent="0.25">
      <c r="G294" s="86"/>
    </row>
    <row r="295" spans="1:9" x14ac:dyDescent="0.25">
      <c r="G295" s="86"/>
    </row>
  </sheetData>
  <mergeCells count="5">
    <mergeCell ref="A7:I7"/>
    <mergeCell ref="A54:I54"/>
    <mergeCell ref="A3:I3"/>
    <mergeCell ref="A5:I5"/>
    <mergeCell ref="A1:J1"/>
  </mergeCells>
  <pageMargins left="0.7" right="0.7" top="0.75" bottom="0.75" header="0.3" footer="0.3"/>
  <pageSetup paperSize="9"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sqref="A1:J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18" t="s">
        <v>152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18" t="s">
        <v>38</v>
      </c>
      <c r="B3" s="118"/>
      <c r="C3" s="118"/>
      <c r="D3" s="118"/>
      <c r="E3" s="119"/>
      <c r="F3" s="119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18" t="s">
        <v>13</v>
      </c>
      <c r="B5" s="120"/>
      <c r="C5" s="120"/>
      <c r="D5" s="120"/>
      <c r="E5" s="120"/>
      <c r="F5" s="120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18" t="s">
        <v>26</v>
      </c>
      <c r="B7" s="139"/>
      <c r="C7" s="139"/>
      <c r="D7" s="139"/>
      <c r="E7" s="139"/>
      <c r="F7" s="139"/>
    </row>
    <row r="8" spans="1:10" ht="18" x14ac:dyDescent="0.25">
      <c r="A8" s="4"/>
      <c r="B8" s="4"/>
      <c r="C8" s="4"/>
      <c r="D8" s="4"/>
      <c r="E8" s="5"/>
      <c r="F8" s="5"/>
    </row>
    <row r="9" spans="1:10" x14ac:dyDescent="0.25">
      <c r="A9" s="24" t="s">
        <v>27</v>
      </c>
      <c r="B9" s="24" t="s">
        <v>137</v>
      </c>
      <c r="C9" s="24" t="s">
        <v>138</v>
      </c>
      <c r="D9" s="24" t="s">
        <v>139</v>
      </c>
      <c r="E9" s="24" t="s">
        <v>97</v>
      </c>
      <c r="F9" s="24" t="s">
        <v>98</v>
      </c>
    </row>
    <row r="10" spans="1:10" ht="15.75" customHeight="1" x14ac:dyDescent="0.25">
      <c r="A10" s="11" t="s">
        <v>28</v>
      </c>
      <c r="B10" s="52">
        <f>B16</f>
        <v>1178330</v>
      </c>
      <c r="C10" s="52">
        <f>C16</f>
        <v>1483780</v>
      </c>
      <c r="D10" s="52">
        <f t="shared" ref="D10:F10" si="0">D16</f>
        <v>1366325</v>
      </c>
      <c r="E10" s="52">
        <f t="shared" si="0"/>
        <v>1366325</v>
      </c>
      <c r="F10" s="52">
        <f t="shared" si="0"/>
        <v>1955821</v>
      </c>
    </row>
    <row r="11" spans="1:10" ht="15.75" customHeight="1" x14ac:dyDescent="0.25">
      <c r="A11" s="11" t="s">
        <v>29</v>
      </c>
      <c r="B11" s="8"/>
      <c r="C11" s="9"/>
      <c r="D11" s="9"/>
      <c r="E11" s="9"/>
      <c r="F11" s="9"/>
    </row>
    <row r="12" spans="1:10" ht="25.5" x14ac:dyDescent="0.25">
      <c r="A12" s="18" t="s">
        <v>30</v>
      </c>
      <c r="B12" s="8"/>
      <c r="C12" s="9"/>
      <c r="D12" s="9"/>
      <c r="E12" s="9"/>
      <c r="F12" s="9"/>
    </row>
    <row r="13" spans="1:10" x14ac:dyDescent="0.25">
      <c r="A13" s="17" t="s">
        <v>31</v>
      </c>
      <c r="B13" s="8"/>
      <c r="C13" s="9"/>
      <c r="D13" s="9"/>
      <c r="E13" s="9"/>
      <c r="F13" s="9"/>
    </row>
    <row r="14" spans="1:10" x14ac:dyDescent="0.25">
      <c r="A14" s="11" t="s">
        <v>32</v>
      </c>
      <c r="B14" s="8"/>
      <c r="C14" s="9"/>
      <c r="D14" s="9"/>
      <c r="E14" s="9"/>
      <c r="F14" s="10"/>
    </row>
    <row r="15" spans="1:10" ht="25.5" x14ac:dyDescent="0.25">
      <c r="A15" s="19" t="s">
        <v>33</v>
      </c>
      <c r="B15" s="8"/>
      <c r="C15" s="9"/>
      <c r="D15" s="9"/>
      <c r="E15" s="9"/>
      <c r="F15" s="10"/>
    </row>
    <row r="16" spans="1:10" x14ac:dyDescent="0.25">
      <c r="A16" s="11" t="s">
        <v>70</v>
      </c>
      <c r="B16" s="52">
        <f>B17</f>
        <v>1178330</v>
      </c>
      <c r="C16" s="52">
        <f>C17</f>
        <v>1483780</v>
      </c>
      <c r="D16" s="52">
        <f t="shared" ref="D16:F16" si="1">D17</f>
        <v>1366325</v>
      </c>
      <c r="E16" s="52">
        <f t="shared" si="1"/>
        <v>1366325</v>
      </c>
      <c r="F16" s="52">
        <f t="shared" si="1"/>
        <v>1955821</v>
      </c>
    </row>
    <row r="17" spans="1:6" x14ac:dyDescent="0.25">
      <c r="A17" s="19" t="s">
        <v>71</v>
      </c>
      <c r="B17" s="8">
        <v>1178330</v>
      </c>
      <c r="C17" s="9">
        <v>1483780</v>
      </c>
      <c r="D17" s="9">
        <v>1366325</v>
      </c>
      <c r="E17" s="9">
        <v>1366325</v>
      </c>
      <c r="F17" s="9">
        <v>1955821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0" ht="42" customHeight="1" x14ac:dyDescent="0.25">
      <c r="A1" s="118" t="s">
        <v>152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x14ac:dyDescent="0.25">
      <c r="A3" s="118" t="s">
        <v>38</v>
      </c>
      <c r="B3" s="118"/>
      <c r="C3" s="118"/>
      <c r="D3" s="118"/>
      <c r="E3" s="118"/>
      <c r="F3" s="118"/>
      <c r="G3" s="118"/>
      <c r="H3" s="119"/>
      <c r="I3" s="119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 x14ac:dyDescent="0.25">
      <c r="A5" s="118" t="s">
        <v>34</v>
      </c>
      <c r="B5" s="120"/>
      <c r="C5" s="120"/>
      <c r="D5" s="120"/>
      <c r="E5" s="120"/>
      <c r="F5" s="120"/>
      <c r="G5" s="120"/>
      <c r="H5" s="120"/>
      <c r="I5" s="120"/>
    </row>
    <row r="6" spans="1:10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0" x14ac:dyDescent="0.25">
      <c r="A7" s="24" t="s">
        <v>14</v>
      </c>
      <c r="B7" s="23" t="s">
        <v>15</v>
      </c>
      <c r="C7" s="23" t="s">
        <v>16</v>
      </c>
      <c r="D7" s="23" t="s">
        <v>61</v>
      </c>
      <c r="E7" s="24" t="s">
        <v>137</v>
      </c>
      <c r="F7" s="24" t="s">
        <v>138</v>
      </c>
      <c r="G7" s="24" t="s">
        <v>139</v>
      </c>
      <c r="H7" s="24" t="s">
        <v>97</v>
      </c>
      <c r="I7" s="24" t="s">
        <v>98</v>
      </c>
    </row>
    <row r="8" spans="1:10" ht="25.5" x14ac:dyDescent="0.25">
      <c r="A8" s="11">
        <v>8</v>
      </c>
      <c r="B8" s="11"/>
      <c r="C8" s="11"/>
      <c r="D8" s="11" t="s">
        <v>35</v>
      </c>
      <c r="E8" s="8"/>
      <c r="F8" s="9"/>
      <c r="G8" s="9"/>
      <c r="H8" s="9"/>
      <c r="I8" s="9"/>
    </row>
    <row r="9" spans="1:10" x14ac:dyDescent="0.25">
      <c r="A9" s="11"/>
      <c r="B9" s="16">
        <v>84</v>
      </c>
      <c r="C9" s="16"/>
      <c r="D9" s="16" t="s">
        <v>42</v>
      </c>
      <c r="E9" s="8"/>
      <c r="F9" s="9"/>
      <c r="G9" s="9"/>
      <c r="H9" s="9"/>
      <c r="I9" s="9"/>
    </row>
    <row r="10" spans="1:10" ht="25.5" x14ac:dyDescent="0.25">
      <c r="A10" s="12"/>
      <c r="B10" s="12"/>
      <c r="C10" s="13">
        <v>81</v>
      </c>
      <c r="D10" s="18" t="s">
        <v>43</v>
      </c>
      <c r="E10" s="8"/>
      <c r="F10" s="9"/>
      <c r="G10" s="9"/>
      <c r="H10" s="9"/>
      <c r="I10" s="9"/>
    </row>
    <row r="11" spans="1:10" ht="25.5" x14ac:dyDescent="0.25">
      <c r="A11" s="14">
        <v>5</v>
      </c>
      <c r="B11" s="15"/>
      <c r="C11" s="15"/>
      <c r="D11" s="29" t="s">
        <v>36</v>
      </c>
      <c r="E11" s="8"/>
      <c r="F11" s="9"/>
      <c r="G11" s="9"/>
      <c r="H11" s="9"/>
      <c r="I11" s="9"/>
    </row>
    <row r="12" spans="1:10" ht="25.5" x14ac:dyDescent="0.25">
      <c r="A12" s="16"/>
      <c r="B12" s="16">
        <v>54</v>
      </c>
      <c r="C12" s="16"/>
      <c r="D12" s="30" t="s">
        <v>44</v>
      </c>
      <c r="E12" s="8"/>
      <c r="F12" s="9"/>
      <c r="G12" s="9"/>
      <c r="H12" s="9"/>
      <c r="I12" s="10"/>
    </row>
    <row r="13" spans="1:10" x14ac:dyDescent="0.25">
      <c r="A13" s="16"/>
      <c r="B13" s="16"/>
      <c r="C13" s="13">
        <v>11</v>
      </c>
      <c r="D13" s="13" t="s">
        <v>18</v>
      </c>
      <c r="E13" s="8"/>
      <c r="F13" s="9"/>
      <c r="G13" s="9"/>
      <c r="H13" s="9"/>
      <c r="I13" s="10"/>
    </row>
    <row r="14" spans="1:10" x14ac:dyDescent="0.25">
      <c r="A14" s="16"/>
      <c r="B14" s="16"/>
      <c r="C14" s="13">
        <v>31</v>
      </c>
      <c r="D14" s="13" t="s">
        <v>45</v>
      </c>
      <c r="E14" s="8"/>
      <c r="F14" s="9"/>
      <c r="G14" s="9"/>
      <c r="H14" s="9"/>
      <c r="I14" s="10"/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workbookViewId="0">
      <selection activeCell="N21" sqref="N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118" t="s">
        <v>152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18" t="s">
        <v>37</v>
      </c>
      <c r="B3" s="120"/>
      <c r="C3" s="120"/>
      <c r="D3" s="120"/>
      <c r="E3" s="120"/>
      <c r="F3" s="120"/>
      <c r="G3" s="120"/>
      <c r="H3" s="120"/>
      <c r="I3" s="120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x14ac:dyDescent="0.25">
      <c r="A5" s="155" t="s">
        <v>39</v>
      </c>
      <c r="B5" s="156"/>
      <c r="C5" s="157"/>
      <c r="D5" s="99" t="s">
        <v>40</v>
      </c>
      <c r="E5" s="24" t="s">
        <v>137</v>
      </c>
      <c r="F5" s="24" t="s">
        <v>138</v>
      </c>
      <c r="G5" s="24" t="s">
        <v>139</v>
      </c>
      <c r="H5" s="24" t="s">
        <v>97</v>
      </c>
      <c r="I5" s="24" t="s">
        <v>98</v>
      </c>
    </row>
    <row r="6" spans="1:10" ht="25.5" x14ac:dyDescent="0.25">
      <c r="A6" s="149" t="s">
        <v>88</v>
      </c>
      <c r="B6" s="150"/>
      <c r="C6" s="151"/>
      <c r="D6" s="33" t="s">
        <v>86</v>
      </c>
      <c r="E6" s="52">
        <f>E8+E22+E25</f>
        <v>884929</v>
      </c>
      <c r="F6" s="52">
        <f>F8+F22+F25</f>
        <v>1166886</v>
      </c>
      <c r="G6" s="52">
        <f t="shared" ref="G6:I6" si="0">G8+G22+G25</f>
        <v>1075000</v>
      </c>
      <c r="H6" s="52">
        <f t="shared" si="0"/>
        <v>1075000</v>
      </c>
      <c r="I6" s="52">
        <f t="shared" si="0"/>
        <v>1453500</v>
      </c>
    </row>
    <row r="7" spans="1:10" x14ac:dyDescent="0.25">
      <c r="A7" s="149" t="s">
        <v>87</v>
      </c>
      <c r="B7" s="150"/>
      <c r="C7" s="151"/>
      <c r="D7" s="33" t="s">
        <v>48</v>
      </c>
      <c r="E7" s="8"/>
      <c r="F7" s="9"/>
      <c r="G7" s="9"/>
      <c r="H7" s="9"/>
      <c r="I7" s="9"/>
    </row>
    <row r="8" spans="1:10" x14ac:dyDescent="0.25">
      <c r="A8" s="146" t="s">
        <v>72</v>
      </c>
      <c r="B8" s="147"/>
      <c r="C8" s="148"/>
      <c r="D8" s="47" t="s">
        <v>50</v>
      </c>
      <c r="E8" s="52">
        <f>E9</f>
        <v>861921</v>
      </c>
      <c r="F8" s="52">
        <f>F9</f>
        <v>1142465</v>
      </c>
      <c r="G8" s="52">
        <f>G9</f>
        <v>1050000</v>
      </c>
      <c r="H8" s="52">
        <f>H9</f>
        <v>1050000</v>
      </c>
      <c r="I8" s="52">
        <f>I9</f>
        <v>1427000</v>
      </c>
    </row>
    <row r="9" spans="1:10" x14ac:dyDescent="0.25">
      <c r="A9" s="140">
        <v>3</v>
      </c>
      <c r="B9" s="141"/>
      <c r="C9" s="142"/>
      <c r="D9" s="32" t="s">
        <v>22</v>
      </c>
      <c r="E9" s="52">
        <f>E10+E16+E19</f>
        <v>861921</v>
      </c>
      <c r="F9" s="52">
        <f>F10+F16+F19</f>
        <v>1142465</v>
      </c>
      <c r="G9" s="52">
        <f t="shared" ref="G9:I9" si="1">G10+G16+G19</f>
        <v>1050000</v>
      </c>
      <c r="H9" s="52">
        <f t="shared" si="1"/>
        <v>1050000</v>
      </c>
      <c r="I9" s="52">
        <f t="shared" si="1"/>
        <v>1427000</v>
      </c>
    </row>
    <row r="10" spans="1:10" x14ac:dyDescent="0.25">
      <c r="A10" s="107">
        <v>31</v>
      </c>
      <c r="B10" s="108"/>
      <c r="C10" s="109"/>
      <c r="D10" s="109" t="s">
        <v>23</v>
      </c>
      <c r="E10" s="81">
        <v>826136</v>
      </c>
      <c r="F10" s="52">
        <f>SUM(F11:F15)</f>
        <v>1114327</v>
      </c>
      <c r="G10" s="52">
        <f t="shared" ref="G10:I10" si="2">SUM(G11:G15)</f>
        <v>1011200</v>
      </c>
      <c r="H10" s="52">
        <f t="shared" si="2"/>
        <v>1011200</v>
      </c>
      <c r="I10" s="52">
        <f t="shared" si="2"/>
        <v>1388200</v>
      </c>
    </row>
    <row r="11" spans="1:10" x14ac:dyDescent="0.25">
      <c r="A11" s="143">
        <v>3111</v>
      </c>
      <c r="B11" s="144"/>
      <c r="C11" s="145"/>
      <c r="D11" s="32" t="s">
        <v>104</v>
      </c>
      <c r="E11" s="8"/>
      <c r="F11" s="9">
        <v>927564</v>
      </c>
      <c r="G11" s="9">
        <v>779762</v>
      </c>
      <c r="H11" s="9">
        <v>779762</v>
      </c>
      <c r="I11" s="9">
        <v>1008762</v>
      </c>
    </row>
    <row r="12" spans="1:10" x14ac:dyDescent="0.25">
      <c r="A12" s="101">
        <v>3113</v>
      </c>
      <c r="B12" s="102"/>
      <c r="C12" s="103"/>
      <c r="D12" s="100" t="s">
        <v>141</v>
      </c>
      <c r="E12" s="8"/>
      <c r="F12" s="9"/>
      <c r="G12" s="9">
        <v>17000</v>
      </c>
      <c r="H12" s="9">
        <v>17000</v>
      </c>
      <c r="I12" s="9">
        <v>17000</v>
      </c>
    </row>
    <row r="13" spans="1:10" x14ac:dyDescent="0.25">
      <c r="A13" s="101">
        <v>3114</v>
      </c>
      <c r="B13" s="102"/>
      <c r="C13" s="103"/>
      <c r="D13" s="100" t="s">
        <v>142</v>
      </c>
      <c r="E13" s="8"/>
      <c r="F13" s="9"/>
      <c r="G13" s="9">
        <v>2500</v>
      </c>
      <c r="H13" s="9">
        <v>2500</v>
      </c>
      <c r="I13" s="9">
        <v>2500</v>
      </c>
    </row>
    <row r="14" spans="1:10" x14ac:dyDescent="0.25">
      <c r="A14" s="143">
        <v>3121</v>
      </c>
      <c r="B14" s="144"/>
      <c r="C14" s="145"/>
      <c r="D14" s="32" t="s">
        <v>105</v>
      </c>
      <c r="E14" s="8"/>
      <c r="F14" s="9">
        <v>28270</v>
      </c>
      <c r="G14" s="9">
        <v>54000</v>
      </c>
      <c r="H14" s="9">
        <v>54000</v>
      </c>
      <c r="I14" s="9">
        <v>54000</v>
      </c>
    </row>
    <row r="15" spans="1:10" ht="25.5" x14ac:dyDescent="0.25">
      <c r="A15" s="74">
        <v>3132</v>
      </c>
      <c r="B15" s="75"/>
      <c r="C15" s="76"/>
      <c r="D15" s="73" t="s">
        <v>130</v>
      </c>
      <c r="E15" s="8"/>
      <c r="F15" s="9">
        <v>158493</v>
      </c>
      <c r="G15" s="9">
        <v>157938</v>
      </c>
      <c r="H15" s="9">
        <v>157938</v>
      </c>
      <c r="I15" s="9">
        <v>305938</v>
      </c>
    </row>
    <row r="16" spans="1:10" x14ac:dyDescent="0.25">
      <c r="A16" s="112">
        <v>32</v>
      </c>
      <c r="B16" s="113"/>
      <c r="C16" s="114"/>
      <c r="D16" s="109" t="s">
        <v>41</v>
      </c>
      <c r="E16" s="81">
        <v>33196</v>
      </c>
      <c r="F16" s="52">
        <f>SUM(F17:F18)</f>
        <v>28138</v>
      </c>
      <c r="G16" s="52">
        <f t="shared" ref="G16:I16" si="3">SUM(G17:G18)</f>
        <v>38800</v>
      </c>
      <c r="H16" s="52">
        <f t="shared" si="3"/>
        <v>38800</v>
      </c>
      <c r="I16" s="52">
        <f t="shared" si="3"/>
        <v>38800</v>
      </c>
    </row>
    <row r="17" spans="1:9" x14ac:dyDescent="0.25">
      <c r="A17" s="88">
        <v>3212</v>
      </c>
      <c r="B17" s="89"/>
      <c r="C17" s="90"/>
      <c r="D17" s="87" t="s">
        <v>131</v>
      </c>
      <c r="E17" s="8"/>
      <c r="F17" s="9">
        <v>26545</v>
      </c>
      <c r="G17" s="9">
        <v>36000</v>
      </c>
      <c r="H17" s="9">
        <v>36000</v>
      </c>
      <c r="I17" s="9">
        <v>36000</v>
      </c>
    </row>
    <row r="18" spans="1:9" x14ac:dyDescent="0.25">
      <c r="A18" s="88">
        <v>3295</v>
      </c>
      <c r="B18" s="89"/>
      <c r="C18" s="90"/>
      <c r="D18" s="87" t="s">
        <v>125</v>
      </c>
      <c r="E18" s="8"/>
      <c r="F18" s="9">
        <v>1593</v>
      </c>
      <c r="G18" s="9">
        <v>2800</v>
      </c>
      <c r="H18" s="9">
        <v>2800</v>
      </c>
      <c r="I18" s="9">
        <v>2800</v>
      </c>
    </row>
    <row r="19" spans="1:9" s="111" customFormat="1" x14ac:dyDescent="0.25">
      <c r="A19" s="112">
        <v>34</v>
      </c>
      <c r="B19" s="113"/>
      <c r="C19" s="114"/>
      <c r="D19" s="109" t="s">
        <v>68</v>
      </c>
      <c r="E19" s="81">
        <v>2589</v>
      </c>
      <c r="F19" s="52"/>
      <c r="G19" s="52"/>
      <c r="H19" s="52"/>
      <c r="I19" s="52"/>
    </row>
    <row r="20" spans="1:9" x14ac:dyDescent="0.25">
      <c r="A20" s="149" t="s">
        <v>46</v>
      </c>
      <c r="B20" s="150"/>
      <c r="C20" s="151"/>
      <c r="D20" s="33" t="s">
        <v>47</v>
      </c>
      <c r="E20" s="8"/>
      <c r="F20" s="9"/>
      <c r="G20" s="9"/>
      <c r="H20" s="9"/>
      <c r="I20" s="9"/>
    </row>
    <row r="21" spans="1:9" ht="14.25" customHeight="1" x14ac:dyDescent="0.25">
      <c r="A21" s="149" t="s">
        <v>51</v>
      </c>
      <c r="B21" s="150"/>
      <c r="C21" s="151"/>
      <c r="D21" s="33" t="s">
        <v>52</v>
      </c>
      <c r="E21" s="8"/>
      <c r="F21" s="9"/>
      <c r="G21" s="9"/>
      <c r="H21" s="9"/>
      <c r="I21" s="9"/>
    </row>
    <row r="22" spans="1:9" ht="15" customHeight="1" x14ac:dyDescent="0.25">
      <c r="A22" s="146" t="s">
        <v>49</v>
      </c>
      <c r="B22" s="147"/>
      <c r="C22" s="148"/>
      <c r="D22" s="47" t="s">
        <v>50</v>
      </c>
      <c r="E22" s="8"/>
      <c r="F22" s="9"/>
      <c r="G22" s="9"/>
      <c r="H22" s="9"/>
      <c r="I22" s="10"/>
    </row>
    <row r="23" spans="1:9" x14ac:dyDescent="0.25">
      <c r="A23" s="140">
        <v>3</v>
      </c>
      <c r="B23" s="141"/>
      <c r="C23" s="142"/>
      <c r="D23" s="32" t="s">
        <v>22</v>
      </c>
      <c r="E23" s="8"/>
      <c r="F23" s="9"/>
      <c r="G23" s="9"/>
      <c r="H23" s="9"/>
      <c r="I23" s="10"/>
    </row>
    <row r="24" spans="1:9" x14ac:dyDescent="0.25">
      <c r="A24" s="143">
        <v>32</v>
      </c>
      <c r="B24" s="144"/>
      <c r="C24" s="145"/>
      <c r="D24" s="32" t="s">
        <v>41</v>
      </c>
      <c r="E24" s="8"/>
      <c r="F24" s="9"/>
      <c r="G24" s="9"/>
      <c r="H24" s="9"/>
      <c r="I24" s="10"/>
    </row>
    <row r="25" spans="1:9" ht="15" customHeight="1" x14ac:dyDescent="0.25">
      <c r="A25" s="146" t="s">
        <v>72</v>
      </c>
      <c r="B25" s="147"/>
      <c r="C25" s="148"/>
      <c r="D25" s="47" t="s">
        <v>50</v>
      </c>
      <c r="E25" s="52">
        <f t="shared" ref="E25:I25" si="4">E26</f>
        <v>23008</v>
      </c>
      <c r="F25" s="52">
        <f t="shared" si="4"/>
        <v>24421</v>
      </c>
      <c r="G25" s="52">
        <f t="shared" si="4"/>
        <v>25000</v>
      </c>
      <c r="H25" s="52">
        <f t="shared" si="4"/>
        <v>25000</v>
      </c>
      <c r="I25" s="52">
        <f t="shared" si="4"/>
        <v>26500</v>
      </c>
    </row>
    <row r="26" spans="1:9" ht="25.5" x14ac:dyDescent="0.25">
      <c r="A26" s="140">
        <v>4</v>
      </c>
      <c r="B26" s="141"/>
      <c r="C26" s="142"/>
      <c r="D26" s="32" t="s">
        <v>24</v>
      </c>
      <c r="E26" s="52">
        <f>E27</f>
        <v>23008</v>
      </c>
      <c r="F26" s="52">
        <f>F28</f>
        <v>24421</v>
      </c>
      <c r="G26" s="52">
        <f>G28</f>
        <v>25000</v>
      </c>
      <c r="H26" s="52">
        <f>H28</f>
        <v>25000</v>
      </c>
      <c r="I26" s="52">
        <f>I28</f>
        <v>26500</v>
      </c>
    </row>
    <row r="27" spans="1:9" s="111" customFormat="1" ht="38.25" x14ac:dyDescent="0.25">
      <c r="A27" s="107">
        <v>42</v>
      </c>
      <c r="B27" s="108"/>
      <c r="C27" s="109"/>
      <c r="D27" s="109" t="s">
        <v>147</v>
      </c>
      <c r="E27" s="81">
        <v>23008</v>
      </c>
      <c r="F27" s="52"/>
      <c r="G27" s="52"/>
      <c r="H27" s="52"/>
      <c r="I27" s="52"/>
    </row>
    <row r="28" spans="1:9" x14ac:dyDescent="0.25">
      <c r="A28" s="143">
        <v>4241</v>
      </c>
      <c r="B28" s="144"/>
      <c r="C28" s="145"/>
      <c r="D28" s="32" t="s">
        <v>129</v>
      </c>
      <c r="E28" s="8"/>
      <c r="F28" s="9">
        <v>24421</v>
      </c>
      <c r="G28" s="9">
        <v>25000</v>
      </c>
      <c r="H28" s="9">
        <v>25000</v>
      </c>
      <c r="I28" s="9">
        <v>26500</v>
      </c>
    </row>
    <row r="31" spans="1:9" x14ac:dyDescent="0.25">
      <c r="A31" s="155" t="s">
        <v>39</v>
      </c>
      <c r="B31" s="156"/>
      <c r="C31" s="157"/>
      <c r="D31" s="23" t="s">
        <v>40</v>
      </c>
      <c r="E31" s="24" t="s">
        <v>137</v>
      </c>
      <c r="F31" s="24" t="s">
        <v>138</v>
      </c>
      <c r="G31" s="24" t="s">
        <v>139</v>
      </c>
      <c r="H31" s="24" t="s">
        <v>97</v>
      </c>
      <c r="I31" s="24" t="s">
        <v>98</v>
      </c>
    </row>
    <row r="32" spans="1:9" ht="25.5" x14ac:dyDescent="0.25">
      <c r="A32" s="149" t="s">
        <v>46</v>
      </c>
      <c r="B32" s="150"/>
      <c r="C32" s="151"/>
      <c r="D32" s="50" t="s">
        <v>73</v>
      </c>
      <c r="E32" s="52">
        <f>E34+E44</f>
        <v>31923</v>
      </c>
      <c r="F32" s="52">
        <f>F34+F44</f>
        <v>55745</v>
      </c>
      <c r="G32" s="52">
        <f t="shared" ref="G32:I32" si="5">G34+G44</f>
        <v>64000</v>
      </c>
      <c r="H32" s="52">
        <f t="shared" si="5"/>
        <v>64000</v>
      </c>
      <c r="I32" s="52">
        <f t="shared" si="5"/>
        <v>69180</v>
      </c>
    </row>
    <row r="33" spans="1:9" x14ac:dyDescent="0.25">
      <c r="A33" s="149" t="s">
        <v>87</v>
      </c>
      <c r="B33" s="150"/>
      <c r="C33" s="151"/>
      <c r="D33" s="50" t="s">
        <v>48</v>
      </c>
      <c r="E33" s="8"/>
      <c r="F33" s="9"/>
      <c r="G33" s="9"/>
      <c r="H33" s="9"/>
      <c r="I33" s="9"/>
    </row>
    <row r="34" spans="1:9" x14ac:dyDescent="0.25">
      <c r="A34" s="146" t="s">
        <v>74</v>
      </c>
      <c r="B34" s="147"/>
      <c r="C34" s="148"/>
      <c r="D34" s="51" t="s">
        <v>50</v>
      </c>
      <c r="E34" s="52">
        <f>E36+E40</f>
        <v>31923</v>
      </c>
      <c r="F34" s="52">
        <f>F35</f>
        <v>51763</v>
      </c>
      <c r="G34" s="52">
        <f t="shared" ref="G34:I34" si="6">G35</f>
        <v>64000</v>
      </c>
      <c r="H34" s="52">
        <f t="shared" si="6"/>
        <v>64000</v>
      </c>
      <c r="I34" s="52">
        <f t="shared" si="6"/>
        <v>69180</v>
      </c>
    </row>
    <row r="35" spans="1:9" x14ac:dyDescent="0.25">
      <c r="A35" s="140">
        <v>3</v>
      </c>
      <c r="B35" s="141"/>
      <c r="C35" s="142"/>
      <c r="D35" s="49" t="s">
        <v>22</v>
      </c>
      <c r="E35" s="52">
        <f>E37+E38+E39+E41+E43</f>
        <v>0</v>
      </c>
      <c r="F35" s="52">
        <f>F36+F40</f>
        <v>51763</v>
      </c>
      <c r="G35" s="52">
        <f t="shared" ref="G35:I35" si="7">G36+G40</f>
        <v>64000</v>
      </c>
      <c r="H35" s="52">
        <f t="shared" si="7"/>
        <v>64000</v>
      </c>
      <c r="I35" s="52">
        <f t="shared" si="7"/>
        <v>69180</v>
      </c>
    </row>
    <row r="36" spans="1:9" x14ac:dyDescent="0.25">
      <c r="A36" s="107">
        <v>31</v>
      </c>
      <c r="B36" s="108"/>
      <c r="C36" s="109"/>
      <c r="D36" s="109" t="s">
        <v>23</v>
      </c>
      <c r="E36" s="81">
        <v>31115</v>
      </c>
      <c r="F36" s="52">
        <f>SUM(F37:F39)</f>
        <v>29199</v>
      </c>
      <c r="G36" s="52">
        <f t="shared" ref="G36:I36" si="8">SUM(G37:G39)</f>
        <v>46500</v>
      </c>
      <c r="H36" s="52">
        <f t="shared" si="8"/>
        <v>46500</v>
      </c>
      <c r="I36" s="52">
        <f t="shared" si="8"/>
        <v>51680</v>
      </c>
    </row>
    <row r="37" spans="1:9" x14ac:dyDescent="0.25">
      <c r="A37" s="143">
        <v>3111</v>
      </c>
      <c r="B37" s="144"/>
      <c r="C37" s="145"/>
      <c r="D37" s="49" t="s">
        <v>104</v>
      </c>
      <c r="E37" s="8"/>
      <c r="F37" s="9">
        <v>24485</v>
      </c>
      <c r="G37" s="9">
        <v>37200</v>
      </c>
      <c r="H37" s="9">
        <v>37200</v>
      </c>
      <c r="I37" s="9">
        <v>42380</v>
      </c>
    </row>
    <row r="38" spans="1:9" x14ac:dyDescent="0.25">
      <c r="A38" s="143">
        <v>3121</v>
      </c>
      <c r="B38" s="144"/>
      <c r="C38" s="145"/>
      <c r="D38" s="49" t="s">
        <v>105</v>
      </c>
      <c r="E38" s="8"/>
      <c r="F38" s="9">
        <v>564</v>
      </c>
      <c r="G38" s="9">
        <v>1800</v>
      </c>
      <c r="H38" s="9">
        <v>1800</v>
      </c>
      <c r="I38" s="9">
        <v>1800</v>
      </c>
    </row>
    <row r="39" spans="1:9" ht="25.5" x14ac:dyDescent="0.25">
      <c r="A39" s="88">
        <v>3132</v>
      </c>
      <c r="B39" s="89"/>
      <c r="C39" s="90"/>
      <c r="D39" s="87" t="s">
        <v>130</v>
      </c>
      <c r="E39" s="8"/>
      <c r="F39" s="9">
        <v>4150</v>
      </c>
      <c r="G39" s="9">
        <v>7500</v>
      </c>
      <c r="H39" s="9">
        <v>7500</v>
      </c>
      <c r="I39" s="9">
        <v>7500</v>
      </c>
    </row>
    <row r="40" spans="1:9" s="111" customFormat="1" x14ac:dyDescent="0.25">
      <c r="A40" s="112">
        <v>32</v>
      </c>
      <c r="B40" s="113"/>
      <c r="C40" s="114"/>
      <c r="D40" s="109" t="s">
        <v>41</v>
      </c>
      <c r="E40" s="81">
        <v>808</v>
      </c>
      <c r="F40" s="52">
        <f>SUM(F41:F43)</f>
        <v>22564</v>
      </c>
      <c r="G40" s="52">
        <f t="shared" ref="G40:I40" si="9">SUM(G41:G43)</f>
        <v>17500</v>
      </c>
      <c r="H40" s="52">
        <f t="shared" si="9"/>
        <v>17500</v>
      </c>
      <c r="I40" s="52">
        <f t="shared" si="9"/>
        <v>17500</v>
      </c>
    </row>
    <row r="41" spans="1:9" x14ac:dyDescent="0.25">
      <c r="A41" s="88">
        <v>3212</v>
      </c>
      <c r="B41" s="89"/>
      <c r="C41" s="90"/>
      <c r="D41" s="87" t="s">
        <v>131</v>
      </c>
      <c r="E41" s="8"/>
      <c r="F41" s="9">
        <v>1062</v>
      </c>
      <c r="G41" s="9">
        <v>1000</v>
      </c>
      <c r="H41" s="9">
        <v>1000</v>
      </c>
      <c r="I41" s="9">
        <v>1000</v>
      </c>
    </row>
    <row r="42" spans="1:9" x14ac:dyDescent="0.25">
      <c r="A42" s="101">
        <v>3221</v>
      </c>
      <c r="B42" s="102"/>
      <c r="C42" s="103"/>
      <c r="D42" s="100" t="s">
        <v>136</v>
      </c>
      <c r="E42" s="8"/>
      <c r="F42" s="9"/>
      <c r="G42" s="9">
        <v>500</v>
      </c>
      <c r="H42" s="9">
        <v>500</v>
      </c>
      <c r="I42" s="9">
        <v>500</v>
      </c>
    </row>
    <row r="43" spans="1:9" x14ac:dyDescent="0.25">
      <c r="A43" s="88">
        <v>3222</v>
      </c>
      <c r="B43" s="89"/>
      <c r="C43" s="90"/>
      <c r="D43" s="87" t="s">
        <v>112</v>
      </c>
      <c r="E43" s="8"/>
      <c r="F43" s="9">
        <v>21502</v>
      </c>
      <c r="G43" s="9">
        <v>16000</v>
      </c>
      <c r="H43" s="9">
        <v>16000</v>
      </c>
      <c r="I43" s="9">
        <v>16000</v>
      </c>
    </row>
    <row r="44" spans="1:9" ht="15" customHeight="1" x14ac:dyDescent="0.25">
      <c r="A44" s="146" t="s">
        <v>72</v>
      </c>
      <c r="B44" s="147"/>
      <c r="C44" s="148"/>
      <c r="D44" s="51" t="s">
        <v>50</v>
      </c>
      <c r="E44" s="52">
        <f t="shared" ref="E44:F44" si="10">E45</f>
        <v>0</v>
      </c>
      <c r="F44" s="52">
        <f t="shared" si="10"/>
        <v>3982</v>
      </c>
      <c r="G44" s="52">
        <f>G45</f>
        <v>0</v>
      </c>
      <c r="H44" s="52">
        <f>H45</f>
        <v>0</v>
      </c>
      <c r="I44" s="52">
        <f>I45</f>
        <v>0</v>
      </c>
    </row>
    <row r="45" spans="1:9" x14ac:dyDescent="0.25">
      <c r="A45" s="140">
        <v>3</v>
      </c>
      <c r="B45" s="141"/>
      <c r="C45" s="142"/>
      <c r="D45" s="49" t="s">
        <v>22</v>
      </c>
      <c r="E45" s="52">
        <f t="shared" ref="E45:F45" si="11">E46+E47</f>
        <v>0</v>
      </c>
      <c r="F45" s="52">
        <f t="shared" si="11"/>
        <v>3982</v>
      </c>
      <c r="G45" s="52">
        <f>G46+G47</f>
        <v>0</v>
      </c>
      <c r="H45" s="52">
        <f>H46+H47</f>
        <v>0</v>
      </c>
      <c r="I45" s="52">
        <f>I46+I47</f>
        <v>0</v>
      </c>
    </row>
    <row r="46" spans="1:9" x14ac:dyDescent="0.25">
      <c r="A46" s="143">
        <v>3111</v>
      </c>
      <c r="B46" s="144"/>
      <c r="C46" s="145"/>
      <c r="D46" s="49" t="s">
        <v>104</v>
      </c>
      <c r="E46" s="8"/>
      <c r="F46" s="9">
        <v>664</v>
      </c>
      <c r="G46" s="9"/>
      <c r="H46" s="9"/>
      <c r="I46" s="9"/>
    </row>
    <row r="47" spans="1:9" x14ac:dyDescent="0.25">
      <c r="A47" s="143">
        <v>3222</v>
      </c>
      <c r="B47" s="144"/>
      <c r="C47" s="145"/>
      <c r="D47" s="49" t="s">
        <v>112</v>
      </c>
      <c r="E47" s="8"/>
      <c r="F47" s="9">
        <v>3318</v>
      </c>
      <c r="G47" s="9"/>
      <c r="H47" s="9"/>
      <c r="I47" s="9"/>
    </row>
    <row r="48" spans="1:9" x14ac:dyDescent="0.25">
      <c r="A48" s="69"/>
      <c r="B48" s="69"/>
      <c r="C48" s="69"/>
      <c r="D48" s="70"/>
      <c r="E48" s="71"/>
      <c r="F48" s="71"/>
      <c r="G48" s="71"/>
      <c r="H48" s="71"/>
      <c r="I48" s="72"/>
    </row>
    <row r="49" spans="1:9" x14ac:dyDescent="0.25">
      <c r="A49" s="69"/>
      <c r="B49" s="69"/>
      <c r="C49" s="69"/>
      <c r="D49" s="70"/>
      <c r="E49" s="71"/>
      <c r="F49" s="71"/>
      <c r="G49" s="71"/>
      <c r="H49" s="71"/>
      <c r="I49" s="72"/>
    </row>
    <row r="50" spans="1:9" x14ac:dyDescent="0.25">
      <c r="A50" s="69"/>
      <c r="B50" s="69"/>
      <c r="C50" s="69"/>
      <c r="D50" s="70"/>
      <c r="E50" s="71"/>
      <c r="F50" s="71"/>
      <c r="G50" s="71"/>
      <c r="H50" s="71"/>
      <c r="I50" s="72"/>
    </row>
    <row r="53" spans="1:9" x14ac:dyDescent="0.25">
      <c r="A53" s="155" t="s">
        <v>39</v>
      </c>
      <c r="B53" s="158"/>
      <c r="C53" s="159"/>
      <c r="D53" s="23" t="s">
        <v>40</v>
      </c>
      <c r="E53" s="24" t="s">
        <v>137</v>
      </c>
      <c r="F53" s="24" t="s">
        <v>138</v>
      </c>
      <c r="G53" s="24" t="s">
        <v>139</v>
      </c>
      <c r="H53" s="24" t="s">
        <v>97</v>
      </c>
      <c r="I53" s="24" t="s">
        <v>98</v>
      </c>
    </row>
    <row r="54" spans="1:9" ht="39" customHeight="1" x14ac:dyDescent="0.25">
      <c r="A54" s="149" t="s">
        <v>89</v>
      </c>
      <c r="B54" s="150"/>
      <c r="C54" s="151"/>
      <c r="D54" s="50" t="s">
        <v>75</v>
      </c>
      <c r="E54" s="52">
        <f>E56+E63</f>
        <v>10491</v>
      </c>
      <c r="F54" s="52">
        <f>F56+F63</f>
        <v>13218</v>
      </c>
      <c r="G54" s="52">
        <f t="shared" ref="G54:I54" si="12">G56+G63</f>
        <v>21000</v>
      </c>
      <c r="H54" s="52">
        <f t="shared" si="12"/>
        <v>21000</v>
      </c>
      <c r="I54" s="52">
        <f t="shared" si="12"/>
        <v>21000</v>
      </c>
    </row>
    <row r="55" spans="1:9" x14ac:dyDescent="0.25">
      <c r="A55" s="149" t="s">
        <v>90</v>
      </c>
      <c r="B55" s="150"/>
      <c r="C55" s="151"/>
      <c r="D55" s="50" t="s">
        <v>48</v>
      </c>
      <c r="E55" s="8"/>
      <c r="F55" s="9"/>
      <c r="G55" s="9"/>
      <c r="H55" s="9"/>
      <c r="I55" s="9"/>
    </row>
    <row r="56" spans="1:9" x14ac:dyDescent="0.25">
      <c r="A56" s="146" t="s">
        <v>76</v>
      </c>
      <c r="B56" s="147"/>
      <c r="C56" s="148"/>
      <c r="D56" s="51" t="s">
        <v>50</v>
      </c>
      <c r="E56" s="52">
        <f>E58+E61</f>
        <v>9670</v>
      </c>
      <c r="F56" s="52">
        <f>F57</f>
        <v>9557</v>
      </c>
      <c r="G56" s="52">
        <f>G57</f>
        <v>17820</v>
      </c>
      <c r="H56" s="52">
        <f>H57</f>
        <v>17820</v>
      </c>
      <c r="I56" s="52">
        <f>I57</f>
        <v>17820</v>
      </c>
    </row>
    <row r="57" spans="1:9" x14ac:dyDescent="0.25">
      <c r="A57" s="140">
        <v>3</v>
      </c>
      <c r="B57" s="141"/>
      <c r="C57" s="142"/>
      <c r="D57" s="49" t="s">
        <v>22</v>
      </c>
      <c r="E57" s="52">
        <f>E59+E60+E62</f>
        <v>0</v>
      </c>
      <c r="F57" s="52">
        <f>F58+F61</f>
        <v>9557</v>
      </c>
      <c r="G57" s="52">
        <f t="shared" ref="G57:I57" si="13">G59+G60+G62</f>
        <v>17820</v>
      </c>
      <c r="H57" s="52">
        <f t="shared" si="13"/>
        <v>17820</v>
      </c>
      <c r="I57" s="52">
        <f t="shared" si="13"/>
        <v>17820</v>
      </c>
    </row>
    <row r="58" spans="1:9" s="111" customFormat="1" x14ac:dyDescent="0.25">
      <c r="A58" s="107">
        <v>31</v>
      </c>
      <c r="B58" s="108"/>
      <c r="C58" s="109"/>
      <c r="D58" s="109" t="s">
        <v>23</v>
      </c>
      <c r="E58" s="81">
        <v>9368</v>
      </c>
      <c r="F58" s="52">
        <f>F59+F60</f>
        <v>8960</v>
      </c>
      <c r="G58" s="52">
        <f t="shared" ref="G58:I58" si="14">G59+G60</f>
        <v>17100</v>
      </c>
      <c r="H58" s="52">
        <f t="shared" si="14"/>
        <v>17100</v>
      </c>
      <c r="I58" s="52">
        <f t="shared" si="14"/>
        <v>17100</v>
      </c>
    </row>
    <row r="59" spans="1:9" x14ac:dyDescent="0.25">
      <c r="A59" s="143">
        <v>3111</v>
      </c>
      <c r="B59" s="144"/>
      <c r="C59" s="145"/>
      <c r="D59" s="49" t="s">
        <v>104</v>
      </c>
      <c r="E59" s="8"/>
      <c r="F59" s="9">
        <v>7690</v>
      </c>
      <c r="G59" s="9">
        <v>14278.5</v>
      </c>
      <c r="H59" s="9">
        <v>14278.5</v>
      </c>
      <c r="I59" s="9">
        <v>14278.5</v>
      </c>
    </row>
    <row r="60" spans="1:9" ht="25.5" x14ac:dyDescent="0.25">
      <c r="A60" s="143">
        <v>3132</v>
      </c>
      <c r="B60" s="144"/>
      <c r="C60" s="145"/>
      <c r="D60" s="49" t="s">
        <v>130</v>
      </c>
      <c r="E60" s="8"/>
      <c r="F60" s="9">
        <v>1270</v>
      </c>
      <c r="G60" s="9">
        <v>2821.5</v>
      </c>
      <c r="H60" s="9">
        <v>2821.5</v>
      </c>
      <c r="I60" s="9">
        <v>2821.5</v>
      </c>
    </row>
    <row r="61" spans="1:9" s="111" customFormat="1" x14ac:dyDescent="0.25">
      <c r="A61" s="112">
        <v>32</v>
      </c>
      <c r="B61" s="113"/>
      <c r="C61" s="114"/>
      <c r="D61" s="109" t="s">
        <v>41</v>
      </c>
      <c r="E61" s="81">
        <v>302</v>
      </c>
      <c r="F61" s="52">
        <f>F62</f>
        <v>597</v>
      </c>
      <c r="G61" s="52">
        <f t="shared" ref="G61:I61" si="15">G62</f>
        <v>720</v>
      </c>
      <c r="H61" s="52">
        <f t="shared" si="15"/>
        <v>720</v>
      </c>
      <c r="I61" s="52">
        <f t="shared" si="15"/>
        <v>720</v>
      </c>
    </row>
    <row r="62" spans="1:9" x14ac:dyDescent="0.25">
      <c r="A62" s="92">
        <v>3212</v>
      </c>
      <c r="B62" s="93"/>
      <c r="C62" s="94"/>
      <c r="D62" s="91" t="s">
        <v>131</v>
      </c>
      <c r="E62" s="8"/>
      <c r="F62" s="9">
        <v>597</v>
      </c>
      <c r="G62" s="9">
        <v>720</v>
      </c>
      <c r="H62" s="9">
        <v>720</v>
      </c>
      <c r="I62" s="9">
        <v>720</v>
      </c>
    </row>
    <row r="63" spans="1:9" x14ac:dyDescent="0.25">
      <c r="A63" s="146" t="s">
        <v>77</v>
      </c>
      <c r="B63" s="147"/>
      <c r="C63" s="148"/>
      <c r="D63" s="51" t="s">
        <v>50</v>
      </c>
      <c r="E63" s="52">
        <f>E65+E69</f>
        <v>821</v>
      </c>
      <c r="F63" s="52">
        <f>F64</f>
        <v>3661</v>
      </c>
      <c r="G63" s="52">
        <f>G64</f>
        <v>3180</v>
      </c>
      <c r="H63" s="52">
        <f>H64</f>
        <v>3180</v>
      </c>
      <c r="I63" s="52">
        <f>I64</f>
        <v>3180</v>
      </c>
    </row>
    <row r="64" spans="1:9" x14ac:dyDescent="0.25">
      <c r="A64" s="140">
        <v>3</v>
      </c>
      <c r="B64" s="141"/>
      <c r="C64" s="142"/>
      <c r="D64" s="49" t="s">
        <v>22</v>
      </c>
      <c r="E64" s="52">
        <f>E66+E70+E68+E67</f>
        <v>0</v>
      </c>
      <c r="F64" s="52">
        <f>F65+F69</f>
        <v>3661</v>
      </c>
      <c r="G64" s="52">
        <f>G66+G70+G68+G67</f>
        <v>3180</v>
      </c>
      <c r="H64" s="52">
        <f>H66+H70+H68+H67</f>
        <v>3180</v>
      </c>
      <c r="I64" s="52">
        <f>I66+I70+I68+I67</f>
        <v>3180</v>
      </c>
    </row>
    <row r="65" spans="1:9" s="111" customFormat="1" x14ac:dyDescent="0.25">
      <c r="A65" s="107">
        <v>31</v>
      </c>
      <c r="B65" s="108"/>
      <c r="C65" s="109"/>
      <c r="D65" s="109" t="s">
        <v>23</v>
      </c>
      <c r="E65" s="81">
        <v>790</v>
      </c>
      <c r="F65" s="52">
        <f>F66+F67+F68</f>
        <v>3595</v>
      </c>
      <c r="G65" s="52">
        <f t="shared" ref="G65:I65" si="16">G66+G67+G68</f>
        <v>3100</v>
      </c>
      <c r="H65" s="52">
        <f t="shared" si="16"/>
        <v>3100</v>
      </c>
      <c r="I65" s="52">
        <f t="shared" si="16"/>
        <v>3100</v>
      </c>
    </row>
    <row r="66" spans="1:9" x14ac:dyDescent="0.25">
      <c r="A66" s="143">
        <v>3111</v>
      </c>
      <c r="B66" s="144"/>
      <c r="C66" s="145"/>
      <c r="D66" s="49" t="s">
        <v>104</v>
      </c>
      <c r="E66" s="8"/>
      <c r="F66" s="9">
        <v>854</v>
      </c>
      <c r="G66" s="9">
        <v>1586.5</v>
      </c>
      <c r="H66" s="9">
        <v>1586.5</v>
      </c>
      <c r="I66" s="9">
        <v>1586.5</v>
      </c>
    </row>
    <row r="67" spans="1:9" x14ac:dyDescent="0.25">
      <c r="A67" s="92">
        <v>3121</v>
      </c>
      <c r="B67" s="93"/>
      <c r="C67" s="94"/>
      <c r="D67" s="91" t="s">
        <v>105</v>
      </c>
      <c r="E67" s="8"/>
      <c r="F67" s="9">
        <v>2600</v>
      </c>
      <c r="G67" s="9">
        <v>1200</v>
      </c>
      <c r="H67" s="9">
        <v>1200</v>
      </c>
      <c r="I67" s="9">
        <v>1200</v>
      </c>
    </row>
    <row r="68" spans="1:9" ht="25.5" x14ac:dyDescent="0.25">
      <c r="A68" s="92">
        <v>3132</v>
      </c>
      <c r="B68" s="93"/>
      <c r="C68" s="94"/>
      <c r="D68" s="91" t="s">
        <v>130</v>
      </c>
      <c r="E68" s="8"/>
      <c r="F68" s="9">
        <v>141</v>
      </c>
      <c r="G68" s="9">
        <v>313.5</v>
      </c>
      <c r="H68" s="9">
        <v>313.5</v>
      </c>
      <c r="I68" s="9">
        <v>313.5</v>
      </c>
    </row>
    <row r="69" spans="1:9" s="111" customFormat="1" x14ac:dyDescent="0.25">
      <c r="A69" s="112">
        <v>32</v>
      </c>
      <c r="B69" s="113"/>
      <c r="C69" s="114"/>
      <c r="D69" s="109" t="s">
        <v>41</v>
      </c>
      <c r="E69" s="81">
        <v>31</v>
      </c>
      <c r="F69" s="52">
        <f>F70</f>
        <v>66</v>
      </c>
      <c r="G69" s="52">
        <f t="shared" ref="G69:I69" si="17">G70</f>
        <v>80</v>
      </c>
      <c r="H69" s="52">
        <f t="shared" si="17"/>
        <v>80</v>
      </c>
      <c r="I69" s="52">
        <f t="shared" si="17"/>
        <v>80</v>
      </c>
    </row>
    <row r="70" spans="1:9" x14ac:dyDescent="0.25">
      <c r="A70" s="143">
        <v>3212</v>
      </c>
      <c r="B70" s="144"/>
      <c r="C70" s="145"/>
      <c r="D70" s="49" t="s">
        <v>131</v>
      </c>
      <c r="E70" s="8"/>
      <c r="F70" s="9">
        <v>66</v>
      </c>
      <c r="G70" s="9">
        <v>80</v>
      </c>
      <c r="H70" s="9">
        <v>80</v>
      </c>
      <c r="I70" s="9">
        <v>80</v>
      </c>
    </row>
    <row r="73" spans="1:9" x14ac:dyDescent="0.25">
      <c r="A73" s="155" t="s">
        <v>39</v>
      </c>
      <c r="B73" s="158"/>
      <c r="C73" s="159"/>
      <c r="D73" s="23" t="s">
        <v>40</v>
      </c>
      <c r="E73" s="24" t="s">
        <v>137</v>
      </c>
      <c r="F73" s="24" t="s">
        <v>138</v>
      </c>
      <c r="G73" s="24" t="s">
        <v>139</v>
      </c>
      <c r="H73" s="24" t="s">
        <v>97</v>
      </c>
      <c r="I73" s="24" t="s">
        <v>98</v>
      </c>
    </row>
    <row r="74" spans="1:9" ht="25.5" x14ac:dyDescent="0.25">
      <c r="A74" s="149" t="s">
        <v>89</v>
      </c>
      <c r="B74" s="150"/>
      <c r="C74" s="151"/>
      <c r="D74" s="50" t="s">
        <v>78</v>
      </c>
      <c r="E74" s="52">
        <f>E76</f>
        <v>1274</v>
      </c>
      <c r="F74" s="52">
        <f>F76</f>
        <v>1275</v>
      </c>
      <c r="G74" s="52">
        <f t="shared" ref="G74:I74" si="18">G76</f>
        <v>0</v>
      </c>
      <c r="H74" s="52">
        <f t="shared" si="18"/>
        <v>0</v>
      </c>
      <c r="I74" s="52">
        <f t="shared" si="18"/>
        <v>0</v>
      </c>
    </row>
    <row r="75" spans="1:9" x14ac:dyDescent="0.25">
      <c r="A75" s="149" t="s">
        <v>91</v>
      </c>
      <c r="B75" s="150"/>
      <c r="C75" s="151"/>
      <c r="D75" s="50" t="s">
        <v>48</v>
      </c>
      <c r="E75" s="8"/>
      <c r="F75" s="9"/>
      <c r="G75" s="9"/>
      <c r="H75" s="9"/>
      <c r="I75" s="9"/>
    </row>
    <row r="76" spans="1:9" x14ac:dyDescent="0.25">
      <c r="A76" s="146" t="s">
        <v>77</v>
      </c>
      <c r="B76" s="147"/>
      <c r="C76" s="148"/>
      <c r="D76" s="51" t="s">
        <v>50</v>
      </c>
      <c r="E76" s="52">
        <f>E77</f>
        <v>1274</v>
      </c>
      <c r="F76" s="52">
        <f>F77</f>
        <v>1275</v>
      </c>
      <c r="G76" s="52">
        <f t="shared" ref="G76:I77" si="19">G77</f>
        <v>0</v>
      </c>
      <c r="H76" s="52">
        <f t="shared" si="19"/>
        <v>0</v>
      </c>
      <c r="I76" s="52">
        <f t="shared" si="19"/>
        <v>0</v>
      </c>
    </row>
    <row r="77" spans="1:9" x14ac:dyDescent="0.25">
      <c r="A77" s="140">
        <v>3</v>
      </c>
      <c r="B77" s="141"/>
      <c r="C77" s="142"/>
      <c r="D77" s="49" t="s">
        <v>22</v>
      </c>
      <c r="E77" s="52">
        <f>E78</f>
        <v>1274</v>
      </c>
      <c r="F77" s="52">
        <f>F78</f>
        <v>1275</v>
      </c>
      <c r="G77" s="52">
        <f t="shared" si="19"/>
        <v>0</v>
      </c>
      <c r="H77" s="52">
        <f t="shared" si="19"/>
        <v>0</v>
      </c>
      <c r="I77" s="52">
        <f t="shared" si="19"/>
        <v>0</v>
      </c>
    </row>
    <row r="78" spans="1:9" s="111" customFormat="1" x14ac:dyDescent="0.25">
      <c r="A78" s="107">
        <v>31</v>
      </c>
      <c r="B78" s="108"/>
      <c r="C78" s="109"/>
      <c r="D78" s="109" t="s">
        <v>23</v>
      </c>
      <c r="E78" s="81">
        <v>1274</v>
      </c>
      <c r="F78" s="52">
        <f>F79+F80</f>
        <v>1275</v>
      </c>
      <c r="G78" s="52">
        <f t="shared" ref="G78:I78" si="20">G79+G80</f>
        <v>0</v>
      </c>
      <c r="H78" s="52">
        <f t="shared" si="20"/>
        <v>0</v>
      </c>
      <c r="I78" s="52">
        <f t="shared" si="20"/>
        <v>0</v>
      </c>
    </row>
    <row r="79" spans="1:9" x14ac:dyDescent="0.25">
      <c r="A79" s="143">
        <v>3121</v>
      </c>
      <c r="B79" s="144"/>
      <c r="C79" s="145"/>
      <c r="D79" s="49" t="s">
        <v>105</v>
      </c>
      <c r="E79" s="8"/>
      <c r="F79" s="9">
        <v>1094</v>
      </c>
      <c r="G79" s="9"/>
      <c r="H79" s="9"/>
      <c r="I79" s="9"/>
    </row>
    <row r="80" spans="1:9" ht="25.5" x14ac:dyDescent="0.25">
      <c r="A80" s="143">
        <v>3132</v>
      </c>
      <c r="B80" s="144"/>
      <c r="C80" s="145"/>
      <c r="D80" s="49" t="s">
        <v>130</v>
      </c>
      <c r="E80" s="8"/>
      <c r="F80" s="9">
        <v>181</v>
      </c>
      <c r="G80" s="9"/>
      <c r="H80" s="9"/>
      <c r="I80" s="10"/>
    </row>
    <row r="83" spans="1:9" x14ac:dyDescent="0.25">
      <c r="A83" s="155" t="s">
        <v>39</v>
      </c>
      <c r="B83" s="158"/>
      <c r="C83" s="159"/>
      <c r="D83" s="23" t="s">
        <v>40</v>
      </c>
      <c r="E83" s="24" t="s">
        <v>137</v>
      </c>
      <c r="F83" s="24" t="s">
        <v>138</v>
      </c>
      <c r="G83" s="24" t="s">
        <v>139</v>
      </c>
      <c r="H83" s="24" t="s">
        <v>97</v>
      </c>
      <c r="I83" s="24" t="s">
        <v>98</v>
      </c>
    </row>
    <row r="84" spans="1:9" ht="25.5" x14ac:dyDescent="0.25">
      <c r="A84" s="149" t="s">
        <v>46</v>
      </c>
      <c r="B84" s="150"/>
      <c r="C84" s="151"/>
      <c r="D84" s="50" t="s">
        <v>79</v>
      </c>
      <c r="E84" s="52">
        <f>E86+E91+E95+E99+E109</f>
        <v>80062.590000000011</v>
      </c>
      <c r="F84" s="52">
        <f>F86+F91+F95+F99+F109</f>
        <v>97059</v>
      </c>
      <c r="G84" s="52">
        <f t="shared" ref="G84:H84" si="21">G86+G91+G95+G99+G109</f>
        <v>121000</v>
      </c>
      <c r="H84" s="52">
        <f t="shared" si="21"/>
        <v>121000</v>
      </c>
      <c r="I84" s="52">
        <f>I86+I91+I95+I99+I109</f>
        <v>126000</v>
      </c>
    </row>
    <row r="85" spans="1:9" x14ac:dyDescent="0.25">
      <c r="A85" s="149" t="s">
        <v>87</v>
      </c>
      <c r="B85" s="150"/>
      <c r="C85" s="151"/>
      <c r="D85" s="50" t="s">
        <v>48</v>
      </c>
      <c r="E85" s="8"/>
      <c r="F85" s="9"/>
      <c r="G85" s="9"/>
      <c r="H85" s="9"/>
      <c r="I85" s="9"/>
    </row>
    <row r="86" spans="1:9" x14ac:dyDescent="0.25">
      <c r="A86" s="146" t="s">
        <v>74</v>
      </c>
      <c r="B86" s="147"/>
      <c r="C86" s="148"/>
      <c r="D86" s="51" t="s">
        <v>50</v>
      </c>
      <c r="E86" s="52">
        <f>E88</f>
        <v>73826.100000000006</v>
      </c>
      <c r="F86" s="52">
        <f>F87</f>
        <v>70343</v>
      </c>
      <c r="G86" s="52">
        <f>G87</f>
        <v>13000</v>
      </c>
      <c r="H86" s="52">
        <f>H87</f>
        <v>13000</v>
      </c>
      <c r="I86" s="52">
        <f>I87</f>
        <v>13000</v>
      </c>
    </row>
    <row r="87" spans="1:9" x14ac:dyDescent="0.25">
      <c r="A87" s="140">
        <v>3</v>
      </c>
      <c r="B87" s="141"/>
      <c r="C87" s="142"/>
      <c r="D87" s="49" t="s">
        <v>22</v>
      </c>
      <c r="E87" s="52">
        <f>E89+E90</f>
        <v>0</v>
      </c>
      <c r="F87" s="52">
        <f>F89+F90</f>
        <v>70343</v>
      </c>
      <c r="G87" s="52">
        <f>G89+G90</f>
        <v>13000</v>
      </c>
      <c r="H87" s="52">
        <f>H89+H90</f>
        <v>13000</v>
      </c>
      <c r="I87" s="52">
        <f>I89+I90</f>
        <v>13000</v>
      </c>
    </row>
    <row r="88" spans="1:9" s="111" customFormat="1" x14ac:dyDescent="0.25">
      <c r="A88" s="107">
        <v>32</v>
      </c>
      <c r="B88" s="108"/>
      <c r="C88" s="109"/>
      <c r="D88" s="109" t="s">
        <v>41</v>
      </c>
      <c r="E88" s="81">
        <v>73826.100000000006</v>
      </c>
      <c r="F88" s="52">
        <f>F89+F90</f>
        <v>70343</v>
      </c>
      <c r="G88" s="52">
        <f t="shared" ref="G88:I88" si="22">G89+G90</f>
        <v>13000</v>
      </c>
      <c r="H88" s="52">
        <f t="shared" si="22"/>
        <v>13000</v>
      </c>
      <c r="I88" s="52">
        <f t="shared" si="22"/>
        <v>13000</v>
      </c>
    </row>
    <row r="89" spans="1:9" x14ac:dyDescent="0.25">
      <c r="A89" s="143">
        <v>3222</v>
      </c>
      <c r="B89" s="144"/>
      <c r="C89" s="145"/>
      <c r="D89" s="49" t="s">
        <v>112</v>
      </c>
      <c r="E89" s="8"/>
      <c r="F89" s="9">
        <v>58398</v>
      </c>
      <c r="G89" s="9"/>
      <c r="H89" s="9"/>
      <c r="I89" s="9"/>
    </row>
    <row r="90" spans="1:9" ht="25.5" x14ac:dyDescent="0.25">
      <c r="A90" s="143">
        <v>3299</v>
      </c>
      <c r="B90" s="144"/>
      <c r="C90" s="145"/>
      <c r="D90" s="49" t="s">
        <v>126</v>
      </c>
      <c r="E90" s="8"/>
      <c r="F90" s="9">
        <v>11945</v>
      </c>
      <c r="G90" s="9">
        <v>13000</v>
      </c>
      <c r="H90" s="9">
        <v>13000</v>
      </c>
      <c r="I90" s="9">
        <v>13000</v>
      </c>
    </row>
    <row r="91" spans="1:9" x14ac:dyDescent="0.25">
      <c r="A91" s="146" t="s">
        <v>76</v>
      </c>
      <c r="B91" s="147"/>
      <c r="C91" s="148"/>
      <c r="D91" s="51" t="s">
        <v>50</v>
      </c>
      <c r="E91" s="52">
        <f>E92</f>
        <v>0</v>
      </c>
      <c r="F91" s="52">
        <f>F92</f>
        <v>4654</v>
      </c>
      <c r="G91" s="52">
        <f>G92</f>
        <v>0</v>
      </c>
      <c r="H91" s="52">
        <f>H92</f>
        <v>0</v>
      </c>
      <c r="I91" s="52">
        <f>I92</f>
        <v>0</v>
      </c>
    </row>
    <row r="92" spans="1:9" x14ac:dyDescent="0.25">
      <c r="A92" s="140">
        <v>3</v>
      </c>
      <c r="B92" s="141"/>
      <c r="C92" s="142"/>
      <c r="D92" s="49" t="s">
        <v>22</v>
      </c>
      <c r="E92" s="52">
        <f>E93+E94</f>
        <v>0</v>
      </c>
      <c r="F92" s="52">
        <f>F93+F94</f>
        <v>4654</v>
      </c>
      <c r="G92" s="52">
        <f>G93+G94</f>
        <v>0</v>
      </c>
      <c r="H92" s="52">
        <f>H93+H94</f>
        <v>0</v>
      </c>
      <c r="I92" s="52">
        <f>I93+I94</f>
        <v>0</v>
      </c>
    </row>
    <row r="93" spans="1:9" x14ac:dyDescent="0.25">
      <c r="A93" s="143">
        <v>31</v>
      </c>
      <c r="B93" s="144"/>
      <c r="C93" s="145"/>
      <c r="D93" s="49" t="s">
        <v>23</v>
      </c>
      <c r="E93" s="8"/>
      <c r="F93" s="9"/>
      <c r="G93" s="9"/>
      <c r="H93" s="9"/>
      <c r="I93" s="9"/>
    </row>
    <row r="94" spans="1:9" x14ac:dyDescent="0.25">
      <c r="A94" s="143">
        <v>3222</v>
      </c>
      <c r="B94" s="144"/>
      <c r="C94" s="145"/>
      <c r="D94" s="49" t="s">
        <v>112</v>
      </c>
      <c r="E94" s="8"/>
      <c r="F94" s="9">
        <v>4654</v>
      </c>
      <c r="G94" s="9"/>
      <c r="H94" s="9"/>
      <c r="I94" s="9"/>
    </row>
    <row r="95" spans="1:9" x14ac:dyDescent="0.25">
      <c r="A95" s="146" t="s">
        <v>80</v>
      </c>
      <c r="B95" s="147"/>
      <c r="C95" s="148"/>
      <c r="D95" s="51" t="s">
        <v>50</v>
      </c>
      <c r="E95" s="52">
        <f>E96</f>
        <v>0</v>
      </c>
      <c r="F95" s="52">
        <f>F96</f>
        <v>3589</v>
      </c>
      <c r="G95" s="52">
        <f>G96</f>
        <v>5000</v>
      </c>
      <c r="H95" s="52">
        <f>H96</f>
        <v>5000</v>
      </c>
      <c r="I95" s="52">
        <f>I96</f>
        <v>5000</v>
      </c>
    </row>
    <row r="96" spans="1:9" x14ac:dyDescent="0.25">
      <c r="A96" s="140">
        <v>3</v>
      </c>
      <c r="B96" s="141"/>
      <c r="C96" s="142"/>
      <c r="D96" s="49" t="s">
        <v>22</v>
      </c>
      <c r="E96" s="52">
        <f>E97+E98</f>
        <v>0</v>
      </c>
      <c r="F96" s="52">
        <f>F97+F98</f>
        <v>3589</v>
      </c>
      <c r="G96" s="52">
        <f>G97+G98</f>
        <v>5000</v>
      </c>
      <c r="H96" s="52">
        <f>H97+H98</f>
        <v>5000</v>
      </c>
      <c r="I96" s="52">
        <f>I97+I98</f>
        <v>5000</v>
      </c>
    </row>
    <row r="97" spans="1:9" x14ac:dyDescent="0.25">
      <c r="A97" s="143">
        <v>31</v>
      </c>
      <c r="B97" s="144"/>
      <c r="C97" s="145"/>
      <c r="D97" s="49" t="s">
        <v>23</v>
      </c>
      <c r="E97" s="8"/>
      <c r="F97" s="9"/>
      <c r="G97" s="9"/>
      <c r="H97" s="9"/>
      <c r="I97" s="9"/>
    </row>
    <row r="98" spans="1:9" x14ac:dyDescent="0.25">
      <c r="A98" s="143">
        <v>3222</v>
      </c>
      <c r="B98" s="144"/>
      <c r="C98" s="145"/>
      <c r="D98" s="49" t="s">
        <v>112</v>
      </c>
      <c r="E98" s="8"/>
      <c r="F98" s="9">
        <v>3589</v>
      </c>
      <c r="G98" s="9">
        <v>5000</v>
      </c>
      <c r="H98" s="9">
        <v>5000</v>
      </c>
      <c r="I98" s="9">
        <v>5000</v>
      </c>
    </row>
    <row r="99" spans="1:9" x14ac:dyDescent="0.25">
      <c r="A99" s="146" t="s">
        <v>72</v>
      </c>
      <c r="B99" s="147"/>
      <c r="C99" s="148"/>
      <c r="D99" s="51" t="s">
        <v>50</v>
      </c>
      <c r="E99" s="52">
        <f>E100</f>
        <v>6236.49</v>
      </c>
      <c r="F99" s="52">
        <f>F100</f>
        <v>16973</v>
      </c>
      <c r="G99" s="52">
        <f>G100</f>
        <v>103000</v>
      </c>
      <c r="H99" s="52">
        <f>H100</f>
        <v>103000</v>
      </c>
      <c r="I99" s="52">
        <f>I100</f>
        <v>108000</v>
      </c>
    </row>
    <row r="100" spans="1:9" x14ac:dyDescent="0.25">
      <c r="A100" s="140">
        <v>3</v>
      </c>
      <c r="B100" s="141"/>
      <c r="C100" s="142"/>
      <c r="D100" s="49" t="s">
        <v>22</v>
      </c>
      <c r="E100" s="52">
        <f>SUM(E101:E108)</f>
        <v>6236.49</v>
      </c>
      <c r="F100" s="52">
        <f>F102+F103+F104+F105+F106+F108</f>
        <v>16973</v>
      </c>
      <c r="G100" s="52">
        <f t="shared" ref="G100:I100" si="23">G102+G103+G104+G105+G106+G108</f>
        <v>103000</v>
      </c>
      <c r="H100" s="52">
        <f t="shared" si="23"/>
        <v>103000</v>
      </c>
      <c r="I100" s="52">
        <f t="shared" si="23"/>
        <v>108000</v>
      </c>
    </row>
    <row r="101" spans="1:9" x14ac:dyDescent="0.25">
      <c r="A101" s="143">
        <v>31</v>
      </c>
      <c r="B101" s="144"/>
      <c r="C101" s="145"/>
      <c r="D101" s="49" t="s">
        <v>23</v>
      </c>
      <c r="E101" s="8"/>
      <c r="F101" s="9"/>
      <c r="G101" s="9"/>
      <c r="H101" s="59"/>
      <c r="I101" s="59"/>
    </row>
    <row r="102" spans="1:9" x14ac:dyDescent="0.25">
      <c r="A102" s="143">
        <v>3211</v>
      </c>
      <c r="B102" s="144"/>
      <c r="C102" s="145"/>
      <c r="D102" s="49" t="s">
        <v>107</v>
      </c>
      <c r="E102" s="8"/>
      <c r="F102" s="9">
        <v>3350</v>
      </c>
      <c r="G102" s="9"/>
      <c r="H102" s="59"/>
      <c r="I102" s="65">
        <v>3000</v>
      </c>
    </row>
    <row r="103" spans="1:9" x14ac:dyDescent="0.25">
      <c r="A103" s="92">
        <v>3213</v>
      </c>
      <c r="B103" s="93"/>
      <c r="C103" s="94"/>
      <c r="D103" s="91" t="s">
        <v>109</v>
      </c>
      <c r="E103" s="8"/>
      <c r="F103" s="9">
        <v>300</v>
      </c>
      <c r="G103" s="9"/>
      <c r="H103" s="59"/>
      <c r="I103" s="65"/>
    </row>
    <row r="104" spans="1:9" x14ac:dyDescent="0.25">
      <c r="A104" s="92">
        <v>3221</v>
      </c>
      <c r="B104" s="93"/>
      <c r="C104" s="94"/>
      <c r="D104" s="91" t="s">
        <v>136</v>
      </c>
      <c r="E104" s="8"/>
      <c r="F104" s="9">
        <v>600</v>
      </c>
      <c r="G104" s="9"/>
      <c r="H104" s="59"/>
      <c r="I104" s="65"/>
    </row>
    <row r="105" spans="1:9" x14ac:dyDescent="0.25">
      <c r="A105" s="92">
        <v>3222</v>
      </c>
      <c r="B105" s="93"/>
      <c r="C105" s="94"/>
      <c r="D105" s="91" t="s">
        <v>112</v>
      </c>
      <c r="E105" s="8"/>
      <c r="F105" s="9">
        <v>950</v>
      </c>
      <c r="G105" s="9">
        <v>95000</v>
      </c>
      <c r="H105" s="9">
        <v>95000</v>
      </c>
      <c r="I105" s="9">
        <v>95000</v>
      </c>
    </row>
    <row r="106" spans="1:9" ht="25.5" x14ac:dyDescent="0.25">
      <c r="A106" s="92">
        <v>3232</v>
      </c>
      <c r="B106" s="93"/>
      <c r="C106" s="94"/>
      <c r="D106" s="91" t="s">
        <v>134</v>
      </c>
      <c r="E106" s="8"/>
      <c r="F106" s="9">
        <v>4000</v>
      </c>
      <c r="G106" s="9"/>
      <c r="H106" s="9"/>
      <c r="I106" s="9"/>
    </row>
    <row r="107" spans="1:9" s="111" customFormat="1" ht="25.5" x14ac:dyDescent="0.25">
      <c r="A107" s="112">
        <v>37</v>
      </c>
      <c r="B107" s="113"/>
      <c r="C107" s="114"/>
      <c r="D107" s="109" t="s">
        <v>69</v>
      </c>
      <c r="E107" s="81">
        <v>6236.49</v>
      </c>
      <c r="F107" s="52">
        <f>F108</f>
        <v>7773</v>
      </c>
      <c r="G107" s="52"/>
      <c r="H107" s="52"/>
      <c r="I107" s="52"/>
    </row>
    <row r="108" spans="1:9" x14ac:dyDescent="0.25">
      <c r="A108" s="143">
        <v>3722</v>
      </c>
      <c r="B108" s="144"/>
      <c r="C108" s="145"/>
      <c r="D108" s="49" t="s">
        <v>69</v>
      </c>
      <c r="E108" s="65"/>
      <c r="F108" s="65">
        <v>7773</v>
      </c>
      <c r="G108" s="65">
        <v>8000</v>
      </c>
      <c r="H108" s="65">
        <v>8000</v>
      </c>
      <c r="I108" s="65">
        <v>10000</v>
      </c>
    </row>
    <row r="109" spans="1:9" ht="15" customHeight="1" x14ac:dyDescent="0.25">
      <c r="A109" s="146" t="s">
        <v>83</v>
      </c>
      <c r="B109" s="147"/>
      <c r="C109" s="148"/>
      <c r="D109" s="83" t="s">
        <v>50</v>
      </c>
      <c r="E109" s="9">
        <f>E110</f>
        <v>0</v>
      </c>
      <c r="F109" s="9">
        <f>F110</f>
        <v>1500</v>
      </c>
      <c r="G109" s="52">
        <f>G110</f>
        <v>0</v>
      </c>
      <c r="H109" s="52">
        <f>H110</f>
        <v>0</v>
      </c>
      <c r="I109" s="52">
        <f>I110</f>
        <v>0</v>
      </c>
    </row>
    <row r="110" spans="1:9" x14ac:dyDescent="0.25">
      <c r="A110" s="140">
        <v>3</v>
      </c>
      <c r="B110" s="141"/>
      <c r="C110" s="142"/>
      <c r="D110" s="82" t="s">
        <v>22</v>
      </c>
      <c r="E110" s="52">
        <f>E111+E112+E113</f>
        <v>0</v>
      </c>
      <c r="F110" s="52">
        <f>F111+F112+F113</f>
        <v>1500</v>
      </c>
      <c r="G110" s="52">
        <f>G111+G112+G113</f>
        <v>0</v>
      </c>
      <c r="H110" s="52">
        <f>H111+H112+H113</f>
        <v>0</v>
      </c>
      <c r="I110" s="52">
        <f>I111+I112+I113</f>
        <v>0</v>
      </c>
    </row>
    <row r="111" spans="1:9" x14ac:dyDescent="0.25">
      <c r="A111" s="143">
        <v>31</v>
      </c>
      <c r="B111" s="144"/>
      <c r="C111" s="145"/>
      <c r="D111" s="82" t="s">
        <v>23</v>
      </c>
      <c r="E111" s="8"/>
      <c r="F111" s="9"/>
      <c r="G111" s="9"/>
      <c r="H111" s="59"/>
      <c r="I111" s="59"/>
    </row>
    <row r="112" spans="1:9" x14ac:dyDescent="0.25">
      <c r="A112" s="143">
        <v>3299</v>
      </c>
      <c r="B112" s="144"/>
      <c r="C112" s="145"/>
      <c r="D112" s="82" t="s">
        <v>41</v>
      </c>
      <c r="E112" s="8"/>
      <c r="F112" s="9">
        <v>1500</v>
      </c>
      <c r="G112" s="9"/>
      <c r="H112" s="59"/>
      <c r="I112" s="59"/>
    </row>
    <row r="113" spans="1:9" x14ac:dyDescent="0.25">
      <c r="A113" s="143">
        <v>37</v>
      </c>
      <c r="B113" s="144"/>
      <c r="C113" s="145"/>
      <c r="D113" s="82" t="s">
        <v>69</v>
      </c>
      <c r="E113" s="65"/>
      <c r="F113" s="65"/>
      <c r="G113" s="65"/>
      <c r="H113" s="65"/>
      <c r="I113" s="65"/>
    </row>
    <row r="114" spans="1:9" x14ac:dyDescent="0.25">
      <c r="A114" s="69"/>
      <c r="B114" s="69"/>
      <c r="C114" s="69"/>
      <c r="D114" s="70"/>
      <c r="E114" s="84"/>
      <c r="F114" s="84"/>
      <c r="G114" s="84"/>
      <c r="H114" s="84"/>
      <c r="I114" s="84"/>
    </row>
    <row r="117" spans="1:9" x14ac:dyDescent="0.25">
      <c r="A117" s="155" t="s">
        <v>39</v>
      </c>
      <c r="B117" s="156"/>
      <c r="C117" s="157"/>
      <c r="D117" s="68" t="s">
        <v>40</v>
      </c>
      <c r="E117" s="24" t="s">
        <v>137</v>
      </c>
      <c r="F117" s="24" t="s">
        <v>138</v>
      </c>
      <c r="G117" s="24" t="s">
        <v>139</v>
      </c>
      <c r="H117" s="24" t="s">
        <v>97</v>
      </c>
      <c r="I117" s="24" t="s">
        <v>98</v>
      </c>
    </row>
    <row r="118" spans="1:9" ht="25.5" x14ac:dyDescent="0.25">
      <c r="A118" s="149" t="s">
        <v>46</v>
      </c>
      <c r="B118" s="150"/>
      <c r="C118" s="151"/>
      <c r="D118" s="53" t="s">
        <v>81</v>
      </c>
      <c r="E118" s="8">
        <f>E120+E126+E129</f>
        <v>11984.59</v>
      </c>
      <c r="F118" s="52">
        <f>F120+F126+F129</f>
        <v>6636</v>
      </c>
      <c r="G118" s="52">
        <f t="shared" ref="G118:I118" si="24">G120+G126+G129</f>
        <v>7000</v>
      </c>
      <c r="H118" s="52">
        <f t="shared" si="24"/>
        <v>7000</v>
      </c>
      <c r="I118" s="52">
        <f t="shared" si="24"/>
        <v>8000</v>
      </c>
    </row>
    <row r="119" spans="1:9" x14ac:dyDescent="0.25">
      <c r="A119" s="149" t="s">
        <v>87</v>
      </c>
      <c r="B119" s="150"/>
      <c r="C119" s="151"/>
      <c r="D119" s="53" t="s">
        <v>48</v>
      </c>
      <c r="E119" s="8"/>
      <c r="F119" s="9"/>
      <c r="G119" s="9"/>
      <c r="H119" s="9"/>
      <c r="I119" s="9"/>
    </row>
    <row r="120" spans="1:9" x14ac:dyDescent="0.25">
      <c r="A120" s="146" t="s">
        <v>80</v>
      </c>
      <c r="B120" s="147"/>
      <c r="C120" s="148"/>
      <c r="D120" s="54" t="s">
        <v>50</v>
      </c>
      <c r="E120" s="8">
        <f>E122+E123</f>
        <v>2884.1</v>
      </c>
      <c r="F120" s="9"/>
      <c r="G120" s="9"/>
      <c r="H120" s="9"/>
      <c r="I120" s="10"/>
    </row>
    <row r="121" spans="1:9" x14ac:dyDescent="0.25">
      <c r="A121" s="140">
        <v>3</v>
      </c>
      <c r="B121" s="141"/>
      <c r="C121" s="142"/>
      <c r="D121" s="55" t="s">
        <v>22</v>
      </c>
      <c r="E121" s="8"/>
      <c r="F121" s="9"/>
      <c r="G121" s="52"/>
      <c r="H121" s="52"/>
      <c r="I121" s="52"/>
    </row>
    <row r="122" spans="1:9" s="111" customFormat="1" x14ac:dyDescent="0.25">
      <c r="A122" s="152">
        <v>31</v>
      </c>
      <c r="B122" s="153"/>
      <c r="C122" s="154"/>
      <c r="D122" s="109" t="s">
        <v>23</v>
      </c>
      <c r="E122" s="81">
        <v>581.1</v>
      </c>
      <c r="F122" s="52"/>
      <c r="G122" s="52"/>
      <c r="H122" s="52"/>
      <c r="I122" s="52"/>
    </row>
    <row r="123" spans="1:9" s="111" customFormat="1" x14ac:dyDescent="0.25">
      <c r="A123" s="152">
        <v>32</v>
      </c>
      <c r="B123" s="153"/>
      <c r="C123" s="154"/>
      <c r="D123" s="109" t="s">
        <v>41</v>
      </c>
      <c r="E123" s="81">
        <v>2303</v>
      </c>
      <c r="F123" s="52"/>
      <c r="G123" s="52"/>
      <c r="H123" s="52"/>
      <c r="I123" s="52"/>
    </row>
    <row r="124" spans="1:9" x14ac:dyDescent="0.25">
      <c r="A124" s="149" t="s">
        <v>46</v>
      </c>
      <c r="B124" s="150"/>
      <c r="C124" s="151"/>
      <c r="D124" s="53" t="s">
        <v>47</v>
      </c>
      <c r="E124" s="8"/>
      <c r="F124" s="9"/>
      <c r="G124" s="9"/>
      <c r="H124" s="9"/>
      <c r="I124" s="9"/>
    </row>
    <row r="125" spans="1:9" ht="25.5" x14ac:dyDescent="0.25">
      <c r="A125" s="149" t="s">
        <v>51</v>
      </c>
      <c r="B125" s="150"/>
      <c r="C125" s="151"/>
      <c r="D125" s="53" t="s">
        <v>52</v>
      </c>
      <c r="E125" s="8"/>
      <c r="F125" s="9"/>
      <c r="G125" s="9"/>
      <c r="H125" s="9"/>
      <c r="I125" s="9"/>
    </row>
    <row r="126" spans="1:9" x14ac:dyDescent="0.25">
      <c r="A126" s="146" t="s">
        <v>80</v>
      </c>
      <c r="B126" s="147"/>
      <c r="C126" s="148"/>
      <c r="D126" s="54" t="s">
        <v>50</v>
      </c>
      <c r="E126" s="10">
        <f t="shared" ref="E126:H126" si="25">E127</f>
        <v>0</v>
      </c>
      <c r="F126" s="10">
        <f t="shared" si="25"/>
        <v>0</v>
      </c>
      <c r="G126" s="10">
        <f t="shared" si="25"/>
        <v>0</v>
      </c>
      <c r="H126" s="10">
        <f t="shared" si="25"/>
        <v>0</v>
      </c>
      <c r="I126" s="10">
        <f>I127</f>
        <v>1000</v>
      </c>
    </row>
    <row r="127" spans="1:9" x14ac:dyDescent="0.25">
      <c r="A127" s="140">
        <v>3</v>
      </c>
      <c r="B127" s="141"/>
      <c r="C127" s="142"/>
      <c r="D127" s="55" t="s">
        <v>22</v>
      </c>
      <c r="E127" s="8"/>
      <c r="F127" s="9"/>
      <c r="G127" s="9"/>
      <c r="H127" s="9"/>
      <c r="I127" s="10">
        <f>I128</f>
        <v>1000</v>
      </c>
    </row>
    <row r="128" spans="1:9" ht="25.5" x14ac:dyDescent="0.25">
      <c r="A128" s="143">
        <v>3221</v>
      </c>
      <c r="B128" s="144"/>
      <c r="C128" s="145"/>
      <c r="D128" s="100" t="s">
        <v>132</v>
      </c>
      <c r="E128" s="8"/>
      <c r="F128" s="9"/>
      <c r="G128" s="9"/>
      <c r="H128" s="9"/>
      <c r="I128" s="10">
        <v>1000</v>
      </c>
    </row>
    <row r="129" spans="1:9" x14ac:dyDescent="0.25">
      <c r="A129" s="146" t="s">
        <v>80</v>
      </c>
      <c r="B129" s="147"/>
      <c r="C129" s="148"/>
      <c r="D129" s="54" t="s">
        <v>50</v>
      </c>
      <c r="E129" s="8">
        <f>E130</f>
        <v>9100.49</v>
      </c>
      <c r="F129" s="52">
        <f t="shared" ref="F129:I129" si="26">F130</f>
        <v>6636</v>
      </c>
      <c r="G129" s="52">
        <f t="shared" si="26"/>
        <v>7000</v>
      </c>
      <c r="H129" s="52">
        <f t="shared" si="26"/>
        <v>7000</v>
      </c>
      <c r="I129" s="52">
        <f t="shared" si="26"/>
        <v>7000</v>
      </c>
    </row>
    <row r="130" spans="1:9" ht="25.5" x14ac:dyDescent="0.25">
      <c r="A130" s="140">
        <v>4</v>
      </c>
      <c r="B130" s="141"/>
      <c r="C130" s="142"/>
      <c r="D130" s="55" t="s">
        <v>24</v>
      </c>
      <c r="E130" s="52">
        <f>E131</f>
        <v>9100.49</v>
      </c>
      <c r="F130" s="52">
        <f>F132+F133</f>
        <v>6636</v>
      </c>
      <c r="G130" s="52">
        <f t="shared" ref="G130:I130" si="27">G132+G133</f>
        <v>7000</v>
      </c>
      <c r="H130" s="52">
        <f t="shared" si="27"/>
        <v>7000</v>
      </c>
      <c r="I130" s="52">
        <f t="shared" si="27"/>
        <v>7000</v>
      </c>
    </row>
    <row r="131" spans="1:9" s="111" customFormat="1" ht="38.25" x14ac:dyDescent="0.25">
      <c r="A131" s="107">
        <v>42</v>
      </c>
      <c r="B131" s="108"/>
      <c r="C131" s="109"/>
      <c r="D131" s="109" t="s">
        <v>147</v>
      </c>
      <c r="E131" s="81">
        <v>9100.49</v>
      </c>
      <c r="F131" s="52">
        <f>F132+F133</f>
        <v>6636</v>
      </c>
      <c r="G131" s="52">
        <f t="shared" ref="G131:I131" si="28">G132+G133</f>
        <v>7000</v>
      </c>
      <c r="H131" s="52">
        <f t="shared" si="28"/>
        <v>7000</v>
      </c>
      <c r="I131" s="52">
        <f t="shared" si="28"/>
        <v>7000</v>
      </c>
    </row>
    <row r="132" spans="1:9" x14ac:dyDescent="0.25">
      <c r="A132" s="143">
        <v>4221</v>
      </c>
      <c r="B132" s="144"/>
      <c r="C132" s="145"/>
      <c r="D132" s="55" t="s">
        <v>128</v>
      </c>
      <c r="E132" s="8"/>
      <c r="F132" s="9">
        <v>6636</v>
      </c>
      <c r="G132" s="9">
        <v>7000</v>
      </c>
      <c r="H132" s="9">
        <v>7000</v>
      </c>
      <c r="I132" s="9">
        <v>7000</v>
      </c>
    </row>
    <row r="133" spans="1:9" x14ac:dyDescent="0.25">
      <c r="A133" s="143">
        <v>4227</v>
      </c>
      <c r="B133" s="144"/>
      <c r="C133" s="145"/>
      <c r="D133" s="100" t="s">
        <v>144</v>
      </c>
      <c r="E133" s="8"/>
      <c r="F133" s="9"/>
      <c r="G133" s="9"/>
      <c r="H133" s="9"/>
      <c r="I133" s="9"/>
    </row>
    <row r="136" spans="1:9" x14ac:dyDescent="0.25">
      <c r="A136" s="155" t="s">
        <v>39</v>
      </c>
      <c r="B136" s="156"/>
      <c r="C136" s="157"/>
      <c r="D136" s="68" t="s">
        <v>40</v>
      </c>
      <c r="E136" s="24" t="s">
        <v>137</v>
      </c>
      <c r="F136" s="24" t="s">
        <v>138</v>
      </c>
      <c r="G136" s="24" t="s">
        <v>139</v>
      </c>
      <c r="H136" s="24" t="s">
        <v>97</v>
      </c>
      <c r="I136" s="24" t="s">
        <v>98</v>
      </c>
    </row>
    <row r="137" spans="1:9" ht="25.5" x14ac:dyDescent="0.25">
      <c r="A137" s="149" t="s">
        <v>46</v>
      </c>
      <c r="B137" s="150"/>
      <c r="C137" s="151"/>
      <c r="D137" s="53" t="s">
        <v>82</v>
      </c>
      <c r="E137" s="52">
        <f>E139+E145+E148</f>
        <v>10045</v>
      </c>
      <c r="F137" s="52">
        <f>F139+F145+F148</f>
        <v>21568</v>
      </c>
      <c r="G137" s="52">
        <f t="shared" ref="G137:I137" si="29">G139+G145+G148</f>
        <v>15300</v>
      </c>
      <c r="H137" s="52">
        <f t="shared" si="29"/>
        <v>15300</v>
      </c>
      <c r="I137" s="52">
        <f t="shared" si="29"/>
        <v>15300</v>
      </c>
    </row>
    <row r="138" spans="1:9" x14ac:dyDescent="0.25">
      <c r="A138" s="149" t="s">
        <v>87</v>
      </c>
      <c r="B138" s="150"/>
      <c r="C138" s="151"/>
      <c r="D138" s="53" t="s">
        <v>48</v>
      </c>
      <c r="E138" s="8"/>
      <c r="F138" s="9"/>
      <c r="G138" s="9"/>
      <c r="H138" s="9"/>
      <c r="I138" s="9"/>
    </row>
    <row r="139" spans="1:9" x14ac:dyDescent="0.25">
      <c r="A139" s="146" t="s">
        <v>83</v>
      </c>
      <c r="B139" s="147"/>
      <c r="C139" s="148"/>
      <c r="D139" s="54" t="s">
        <v>50</v>
      </c>
      <c r="E139" s="8"/>
      <c r="F139" s="9"/>
      <c r="G139" s="9"/>
      <c r="H139" s="52">
        <f>H140</f>
        <v>5000</v>
      </c>
      <c r="I139" s="52">
        <f>I140</f>
        <v>5000</v>
      </c>
    </row>
    <row r="140" spans="1:9" x14ac:dyDescent="0.25">
      <c r="A140" s="140">
        <v>3</v>
      </c>
      <c r="B140" s="141"/>
      <c r="C140" s="142"/>
      <c r="D140" s="55" t="s">
        <v>22</v>
      </c>
      <c r="E140" s="8"/>
      <c r="F140" s="9"/>
      <c r="G140" s="52"/>
      <c r="H140" s="52">
        <f>H141+H142</f>
        <v>5000</v>
      </c>
      <c r="I140" s="52">
        <f>I141+I142</f>
        <v>5000</v>
      </c>
    </row>
    <row r="141" spans="1:9" x14ac:dyDescent="0.25">
      <c r="A141" s="143">
        <v>31</v>
      </c>
      <c r="B141" s="144"/>
      <c r="C141" s="145"/>
      <c r="D141" s="55" t="s">
        <v>23</v>
      </c>
      <c r="E141" s="8"/>
      <c r="F141" s="9"/>
      <c r="G141" s="9"/>
      <c r="H141" s="9"/>
      <c r="I141" s="9"/>
    </row>
    <row r="142" spans="1:9" x14ac:dyDescent="0.25">
      <c r="A142" s="143">
        <v>3236</v>
      </c>
      <c r="B142" s="144"/>
      <c r="C142" s="145"/>
      <c r="D142" s="55" t="s">
        <v>120</v>
      </c>
      <c r="E142" s="8"/>
      <c r="F142" s="9"/>
      <c r="G142" s="9"/>
      <c r="H142" s="9">
        <v>5000</v>
      </c>
      <c r="I142" s="9">
        <v>5000</v>
      </c>
    </row>
    <row r="143" spans="1:9" x14ac:dyDescent="0.25">
      <c r="A143" s="149" t="s">
        <v>46</v>
      </c>
      <c r="B143" s="150"/>
      <c r="C143" s="151"/>
      <c r="D143" s="53" t="s">
        <v>47</v>
      </c>
      <c r="E143" s="8"/>
      <c r="F143" s="9"/>
      <c r="G143" s="9"/>
      <c r="H143" s="9"/>
      <c r="I143" s="9"/>
    </row>
    <row r="144" spans="1:9" ht="25.5" x14ac:dyDescent="0.25">
      <c r="A144" s="149" t="s">
        <v>51</v>
      </c>
      <c r="B144" s="150"/>
      <c r="C144" s="151"/>
      <c r="D144" s="53" t="s">
        <v>52</v>
      </c>
      <c r="E144" s="8"/>
      <c r="F144" s="9"/>
      <c r="G144" s="9"/>
      <c r="H144" s="9"/>
      <c r="I144" s="9"/>
    </row>
    <row r="145" spans="1:9" x14ac:dyDescent="0.25">
      <c r="A145" s="146" t="s">
        <v>72</v>
      </c>
      <c r="B145" s="147"/>
      <c r="C145" s="148"/>
      <c r="D145" s="54" t="s">
        <v>50</v>
      </c>
      <c r="E145" s="85">
        <f t="shared" ref="E145:H146" si="30">E146</f>
        <v>0</v>
      </c>
      <c r="F145" s="85">
        <f t="shared" si="30"/>
        <v>5801</v>
      </c>
      <c r="G145" s="85">
        <f t="shared" si="30"/>
        <v>0</v>
      </c>
      <c r="H145" s="85">
        <f t="shared" si="30"/>
        <v>0</v>
      </c>
      <c r="I145" s="85">
        <f>I146</f>
        <v>0</v>
      </c>
    </row>
    <row r="146" spans="1:9" ht="25.5" x14ac:dyDescent="0.25">
      <c r="A146" s="140">
        <v>4</v>
      </c>
      <c r="B146" s="141"/>
      <c r="C146" s="142"/>
      <c r="D146" s="55" t="s">
        <v>24</v>
      </c>
      <c r="E146" s="85">
        <f t="shared" si="30"/>
        <v>0</v>
      </c>
      <c r="F146" s="85">
        <f t="shared" si="30"/>
        <v>5801</v>
      </c>
      <c r="G146" s="85">
        <f t="shared" si="30"/>
        <v>0</v>
      </c>
      <c r="H146" s="85">
        <f t="shared" si="30"/>
        <v>0</v>
      </c>
      <c r="I146" s="85">
        <f>I147</f>
        <v>0</v>
      </c>
    </row>
    <row r="147" spans="1:9" x14ac:dyDescent="0.25">
      <c r="A147" s="143">
        <v>4221</v>
      </c>
      <c r="B147" s="144"/>
      <c r="C147" s="145"/>
      <c r="D147" s="55" t="s">
        <v>128</v>
      </c>
      <c r="E147" s="8"/>
      <c r="F147" s="9">
        <v>5801</v>
      </c>
      <c r="G147" s="9"/>
      <c r="H147" s="9"/>
      <c r="I147" s="10"/>
    </row>
    <row r="148" spans="1:9" x14ac:dyDescent="0.25">
      <c r="A148" s="146" t="s">
        <v>83</v>
      </c>
      <c r="B148" s="147"/>
      <c r="C148" s="148"/>
      <c r="D148" s="54" t="s">
        <v>50</v>
      </c>
      <c r="E148" s="52">
        <f t="shared" ref="E148:I149" si="31">E149</f>
        <v>10045</v>
      </c>
      <c r="F148" s="52">
        <f t="shared" si="31"/>
        <v>15767</v>
      </c>
      <c r="G148" s="52">
        <f t="shared" si="31"/>
        <v>15300</v>
      </c>
      <c r="H148" s="52">
        <f t="shared" si="31"/>
        <v>10300</v>
      </c>
      <c r="I148" s="52">
        <f t="shared" si="31"/>
        <v>10300</v>
      </c>
    </row>
    <row r="149" spans="1:9" ht="25.5" x14ac:dyDescent="0.25">
      <c r="A149" s="140">
        <v>4</v>
      </c>
      <c r="B149" s="141"/>
      <c r="C149" s="142"/>
      <c r="D149" s="55" t="s">
        <v>24</v>
      </c>
      <c r="E149" s="52">
        <f>E150</f>
        <v>10045</v>
      </c>
      <c r="F149" s="52">
        <f>F150</f>
        <v>15767</v>
      </c>
      <c r="G149" s="52">
        <f t="shared" si="31"/>
        <v>15300</v>
      </c>
      <c r="H149" s="52">
        <f t="shared" si="31"/>
        <v>10300</v>
      </c>
      <c r="I149" s="52">
        <f t="shared" si="31"/>
        <v>10300</v>
      </c>
    </row>
    <row r="150" spans="1:9" s="111" customFormat="1" ht="38.25" x14ac:dyDescent="0.25">
      <c r="A150" s="107">
        <v>42</v>
      </c>
      <c r="B150" s="108"/>
      <c r="C150" s="109"/>
      <c r="D150" s="109" t="s">
        <v>147</v>
      </c>
      <c r="E150" s="81">
        <v>10045</v>
      </c>
      <c r="F150" s="52">
        <f>F151+F152</f>
        <v>15767</v>
      </c>
      <c r="G150" s="52">
        <f t="shared" ref="G150:I150" si="32">G151+G152</f>
        <v>15300</v>
      </c>
      <c r="H150" s="52">
        <f t="shared" si="32"/>
        <v>10300</v>
      </c>
      <c r="I150" s="52">
        <f t="shared" si="32"/>
        <v>10300</v>
      </c>
    </row>
    <row r="151" spans="1:9" x14ac:dyDescent="0.25">
      <c r="A151" s="143">
        <v>4221</v>
      </c>
      <c r="B151" s="144"/>
      <c r="C151" s="145"/>
      <c r="D151" s="55" t="s">
        <v>128</v>
      </c>
      <c r="E151" s="8"/>
      <c r="F151" s="9">
        <v>15767</v>
      </c>
      <c r="G151" s="9">
        <v>14700</v>
      </c>
      <c r="H151" s="9">
        <v>9700</v>
      </c>
      <c r="I151" s="9">
        <v>9700</v>
      </c>
    </row>
    <row r="152" spans="1:9" x14ac:dyDescent="0.25">
      <c r="A152" s="143">
        <v>4227</v>
      </c>
      <c r="B152" s="144"/>
      <c r="C152" s="145"/>
      <c r="D152" s="91" t="s">
        <v>144</v>
      </c>
      <c r="E152" s="8"/>
      <c r="F152" s="9"/>
      <c r="G152" s="9">
        <v>600</v>
      </c>
      <c r="H152" s="9">
        <v>600</v>
      </c>
      <c r="I152" s="9">
        <v>600</v>
      </c>
    </row>
    <row r="154" spans="1:9" x14ac:dyDescent="0.25">
      <c r="A154" s="155" t="s">
        <v>39</v>
      </c>
      <c r="B154" s="156"/>
      <c r="C154" s="157"/>
      <c r="D154" s="68" t="s">
        <v>40</v>
      </c>
      <c r="E154" s="24" t="s">
        <v>137</v>
      </c>
      <c r="F154" s="24" t="s">
        <v>138</v>
      </c>
      <c r="G154" s="24" t="s">
        <v>139</v>
      </c>
      <c r="H154" s="24" t="s">
        <v>97</v>
      </c>
      <c r="I154" s="24" t="s">
        <v>98</v>
      </c>
    </row>
    <row r="155" spans="1:9" ht="38.25" x14ac:dyDescent="0.25">
      <c r="A155" s="149" t="s">
        <v>46</v>
      </c>
      <c r="B155" s="150"/>
      <c r="C155" s="151"/>
      <c r="D155" s="53" t="s">
        <v>84</v>
      </c>
      <c r="E155" s="52">
        <f>E157+E183+E188+E191</f>
        <v>90268</v>
      </c>
      <c r="F155" s="52">
        <f>F157+F183+F188+F191</f>
        <v>73387</v>
      </c>
      <c r="G155" s="52">
        <f t="shared" ref="G155:I155" si="33">G157+G183+G188+G191</f>
        <v>55025</v>
      </c>
      <c r="H155" s="52">
        <f t="shared" si="33"/>
        <v>55025</v>
      </c>
      <c r="I155" s="52">
        <f t="shared" si="33"/>
        <v>75841</v>
      </c>
    </row>
    <row r="156" spans="1:9" x14ac:dyDescent="0.25">
      <c r="A156" s="149" t="s">
        <v>92</v>
      </c>
      <c r="B156" s="150"/>
      <c r="C156" s="151"/>
      <c r="D156" s="53" t="s">
        <v>48</v>
      </c>
      <c r="E156" s="8"/>
      <c r="F156" s="9"/>
      <c r="G156" s="9"/>
      <c r="H156" s="9"/>
      <c r="I156" s="9"/>
    </row>
    <row r="157" spans="1:9" x14ac:dyDescent="0.25">
      <c r="A157" s="146" t="s">
        <v>85</v>
      </c>
      <c r="B157" s="147"/>
      <c r="C157" s="148"/>
      <c r="D157" s="54" t="s">
        <v>50</v>
      </c>
      <c r="E157" s="52">
        <f>E158</f>
        <v>88029</v>
      </c>
      <c r="F157" s="52">
        <f>F158</f>
        <v>70722</v>
      </c>
      <c r="G157" s="52">
        <f>G158</f>
        <v>55000</v>
      </c>
      <c r="H157" s="52">
        <f>H158</f>
        <v>55000</v>
      </c>
      <c r="I157" s="52">
        <f>I158</f>
        <v>75816</v>
      </c>
    </row>
    <row r="158" spans="1:9" x14ac:dyDescent="0.25">
      <c r="A158" s="140">
        <v>3</v>
      </c>
      <c r="B158" s="141"/>
      <c r="C158" s="142"/>
      <c r="D158" s="55" t="s">
        <v>22</v>
      </c>
      <c r="E158" s="52">
        <f>E159+E160+E181</f>
        <v>88029</v>
      </c>
      <c r="F158" s="52">
        <f>F159+F160+F181</f>
        <v>70722</v>
      </c>
      <c r="G158" s="52">
        <f t="shared" ref="G158:I158" si="34">G159+G160+G181</f>
        <v>55000</v>
      </c>
      <c r="H158" s="52">
        <f t="shared" si="34"/>
        <v>55000</v>
      </c>
      <c r="I158" s="52">
        <f t="shared" si="34"/>
        <v>75816</v>
      </c>
    </row>
    <row r="159" spans="1:9" s="111" customFormat="1" x14ac:dyDescent="0.25">
      <c r="A159" s="152">
        <v>31</v>
      </c>
      <c r="B159" s="153"/>
      <c r="C159" s="154"/>
      <c r="D159" s="109" t="s">
        <v>23</v>
      </c>
      <c r="E159" s="81">
        <v>631</v>
      </c>
      <c r="F159" s="52"/>
      <c r="G159" s="52"/>
      <c r="H159" s="52"/>
      <c r="I159" s="52"/>
    </row>
    <row r="160" spans="1:9" s="111" customFormat="1" x14ac:dyDescent="0.25">
      <c r="A160" s="112">
        <v>32</v>
      </c>
      <c r="B160" s="113"/>
      <c r="C160" s="114"/>
      <c r="D160" s="109" t="s">
        <v>41</v>
      </c>
      <c r="E160" s="81">
        <v>86190</v>
      </c>
      <c r="F160" s="52">
        <f>SUM(F161:F180)</f>
        <v>69527</v>
      </c>
      <c r="G160" s="52">
        <f t="shared" ref="G160:I160" si="35">SUM(G161:G180)</f>
        <v>54000</v>
      </c>
      <c r="H160" s="52">
        <f t="shared" si="35"/>
        <v>54000</v>
      </c>
      <c r="I160" s="52">
        <f t="shared" si="35"/>
        <v>74816</v>
      </c>
    </row>
    <row r="161" spans="1:9" x14ac:dyDescent="0.25">
      <c r="A161" s="143">
        <v>3211</v>
      </c>
      <c r="B161" s="144"/>
      <c r="C161" s="145"/>
      <c r="D161" s="55" t="s">
        <v>107</v>
      </c>
      <c r="E161" s="8"/>
      <c r="F161" s="9">
        <v>6778</v>
      </c>
      <c r="G161" s="9">
        <v>1300</v>
      </c>
      <c r="H161" s="9">
        <v>1300</v>
      </c>
      <c r="I161" s="9">
        <v>3000</v>
      </c>
    </row>
    <row r="162" spans="1:9" x14ac:dyDescent="0.25">
      <c r="A162" s="56">
        <v>3213</v>
      </c>
      <c r="B162" s="57"/>
      <c r="C162" s="58"/>
      <c r="D162" s="55" t="s">
        <v>109</v>
      </c>
      <c r="E162" s="8"/>
      <c r="F162" s="9">
        <v>1062</v>
      </c>
      <c r="G162" s="9">
        <v>300</v>
      </c>
      <c r="H162" s="9">
        <v>300</v>
      </c>
      <c r="I162" s="9">
        <v>1000</v>
      </c>
    </row>
    <row r="163" spans="1:9" ht="25.5" x14ac:dyDescent="0.25">
      <c r="A163" s="92">
        <v>3214</v>
      </c>
      <c r="B163" s="93"/>
      <c r="C163" s="94"/>
      <c r="D163" s="91" t="s">
        <v>110</v>
      </c>
      <c r="E163" s="8"/>
      <c r="F163" s="9">
        <v>664</v>
      </c>
      <c r="G163" s="9">
        <v>300</v>
      </c>
      <c r="H163" s="9">
        <v>300</v>
      </c>
      <c r="I163" s="9">
        <v>1000</v>
      </c>
    </row>
    <row r="164" spans="1:9" ht="25.5" x14ac:dyDescent="0.25">
      <c r="A164" s="92">
        <v>3221</v>
      </c>
      <c r="B164" s="93"/>
      <c r="C164" s="94"/>
      <c r="D164" s="91" t="s">
        <v>132</v>
      </c>
      <c r="E164" s="8"/>
      <c r="F164" s="9">
        <v>11638</v>
      </c>
      <c r="G164" s="9">
        <v>7500</v>
      </c>
      <c r="H164" s="9">
        <v>7500</v>
      </c>
      <c r="I164" s="9">
        <v>9500</v>
      </c>
    </row>
    <row r="165" spans="1:9" x14ac:dyDescent="0.25">
      <c r="A165" s="101">
        <v>3222</v>
      </c>
      <c r="B165" s="102"/>
      <c r="C165" s="103"/>
      <c r="D165" s="100" t="s">
        <v>112</v>
      </c>
      <c r="E165" s="8"/>
      <c r="F165" s="9"/>
      <c r="G165" s="9">
        <v>700</v>
      </c>
      <c r="H165" s="9">
        <v>700</v>
      </c>
      <c r="I165" s="9">
        <v>700</v>
      </c>
    </row>
    <row r="166" spans="1:9" x14ac:dyDescent="0.25">
      <c r="A166" s="92">
        <v>3223</v>
      </c>
      <c r="B166" s="93"/>
      <c r="C166" s="94"/>
      <c r="D166" s="91" t="s">
        <v>113</v>
      </c>
      <c r="E166" s="8"/>
      <c r="F166" s="9">
        <v>26545</v>
      </c>
      <c r="G166" s="9">
        <v>24400</v>
      </c>
      <c r="H166" s="9">
        <v>24400</v>
      </c>
      <c r="I166" s="9">
        <v>32000</v>
      </c>
    </row>
    <row r="167" spans="1:9" ht="25.5" x14ac:dyDescent="0.25">
      <c r="A167" s="92">
        <v>3224</v>
      </c>
      <c r="B167" s="93"/>
      <c r="C167" s="94"/>
      <c r="D167" s="91" t="s">
        <v>133</v>
      </c>
      <c r="E167" s="8"/>
      <c r="F167" s="9">
        <v>2654</v>
      </c>
      <c r="G167" s="9">
        <v>100</v>
      </c>
      <c r="H167" s="9">
        <v>100</v>
      </c>
      <c r="I167" s="9">
        <v>2000</v>
      </c>
    </row>
    <row r="168" spans="1:9" x14ac:dyDescent="0.25">
      <c r="A168" s="101">
        <v>3225</v>
      </c>
      <c r="B168" s="102"/>
      <c r="C168" s="103"/>
      <c r="D168" s="100" t="s">
        <v>143</v>
      </c>
      <c r="E168" s="8"/>
      <c r="F168" s="9"/>
      <c r="G168" s="9">
        <v>500</v>
      </c>
      <c r="H168" s="9">
        <v>500</v>
      </c>
      <c r="I168" s="9">
        <v>500</v>
      </c>
    </row>
    <row r="169" spans="1:9" x14ac:dyDescent="0.25">
      <c r="A169" s="92">
        <v>3227</v>
      </c>
      <c r="B169" s="93"/>
      <c r="C169" s="94"/>
      <c r="D169" s="91" t="s">
        <v>115</v>
      </c>
      <c r="E169" s="8"/>
      <c r="F169" s="9">
        <v>398</v>
      </c>
      <c r="G169" s="9">
        <v>100</v>
      </c>
      <c r="H169" s="9">
        <v>100</v>
      </c>
      <c r="I169" s="9">
        <v>500</v>
      </c>
    </row>
    <row r="170" spans="1:9" x14ac:dyDescent="0.25">
      <c r="A170" s="92">
        <v>3231</v>
      </c>
      <c r="B170" s="93"/>
      <c r="C170" s="94"/>
      <c r="D170" s="91" t="s">
        <v>116</v>
      </c>
      <c r="E170" s="8"/>
      <c r="F170" s="9">
        <v>1725</v>
      </c>
      <c r="G170" s="9">
        <v>1100</v>
      </c>
      <c r="H170" s="9">
        <v>1100</v>
      </c>
      <c r="I170" s="9">
        <v>1500</v>
      </c>
    </row>
    <row r="171" spans="1:9" ht="25.5" x14ac:dyDescent="0.25">
      <c r="A171" s="92">
        <v>3232</v>
      </c>
      <c r="B171" s="93"/>
      <c r="C171" s="94"/>
      <c r="D171" s="91" t="s">
        <v>134</v>
      </c>
      <c r="E171" s="8"/>
      <c r="F171" s="9">
        <v>5886</v>
      </c>
      <c r="G171" s="9">
        <v>8000</v>
      </c>
      <c r="H171" s="9">
        <v>8000</v>
      </c>
      <c r="I171" s="9">
        <v>8500</v>
      </c>
    </row>
    <row r="172" spans="1:9" x14ac:dyDescent="0.25">
      <c r="A172" s="92">
        <v>3233</v>
      </c>
      <c r="B172" s="93"/>
      <c r="C172" s="94"/>
      <c r="D172" s="91" t="s">
        <v>118</v>
      </c>
      <c r="E172" s="8"/>
      <c r="F172" s="9">
        <v>265</v>
      </c>
      <c r="G172" s="9">
        <v>704</v>
      </c>
      <c r="H172" s="9">
        <v>704</v>
      </c>
      <c r="I172" s="9">
        <v>200</v>
      </c>
    </row>
    <row r="173" spans="1:9" x14ac:dyDescent="0.25">
      <c r="A173" s="92">
        <v>3234</v>
      </c>
      <c r="B173" s="93"/>
      <c r="C173" s="94"/>
      <c r="D173" s="91" t="s">
        <v>119</v>
      </c>
      <c r="E173" s="8"/>
      <c r="F173" s="9">
        <v>3053</v>
      </c>
      <c r="G173" s="9">
        <v>3510</v>
      </c>
      <c r="H173" s="9">
        <v>3510</v>
      </c>
      <c r="I173" s="9">
        <v>3910</v>
      </c>
    </row>
    <row r="174" spans="1:9" x14ac:dyDescent="0.25">
      <c r="A174" s="92">
        <v>3236</v>
      </c>
      <c r="B174" s="93"/>
      <c r="C174" s="94"/>
      <c r="D174" s="91" t="s">
        <v>120</v>
      </c>
      <c r="E174" s="8"/>
      <c r="F174" s="9">
        <v>531</v>
      </c>
      <c r="G174" s="9">
        <v>150</v>
      </c>
      <c r="H174" s="9">
        <v>150</v>
      </c>
      <c r="I174" s="9">
        <v>650</v>
      </c>
    </row>
    <row r="175" spans="1:9" x14ac:dyDescent="0.25">
      <c r="A175" s="92">
        <v>3237</v>
      </c>
      <c r="B175" s="93"/>
      <c r="C175" s="94"/>
      <c r="D175" s="91" t="s">
        <v>135</v>
      </c>
      <c r="E175" s="8"/>
      <c r="F175" s="9">
        <v>265</v>
      </c>
      <c r="G175" s="9">
        <v>175</v>
      </c>
      <c r="H175" s="9">
        <v>175</v>
      </c>
      <c r="I175" s="9">
        <v>191</v>
      </c>
    </row>
    <row r="176" spans="1:9" x14ac:dyDescent="0.25">
      <c r="A176" s="92">
        <v>3238</v>
      </c>
      <c r="B176" s="93"/>
      <c r="C176" s="94"/>
      <c r="D176" s="91" t="s">
        <v>122</v>
      </c>
      <c r="E176" s="8"/>
      <c r="F176" s="9">
        <v>1991</v>
      </c>
      <c r="G176" s="9">
        <v>1010</v>
      </c>
      <c r="H176" s="9">
        <v>1010</v>
      </c>
      <c r="I176" s="9">
        <v>1010</v>
      </c>
    </row>
    <row r="177" spans="1:10" x14ac:dyDescent="0.25">
      <c r="A177" s="92">
        <v>3239</v>
      </c>
      <c r="B177" s="93"/>
      <c r="C177" s="94"/>
      <c r="D177" s="91" t="s">
        <v>123</v>
      </c>
      <c r="E177" s="8"/>
      <c r="F177" s="9">
        <v>5210</v>
      </c>
      <c r="G177" s="9">
        <v>3451</v>
      </c>
      <c r="H177" s="9">
        <v>3451</v>
      </c>
      <c r="I177" s="9">
        <v>7451</v>
      </c>
    </row>
    <row r="178" spans="1:10" x14ac:dyDescent="0.25">
      <c r="A178" s="92">
        <v>3294</v>
      </c>
      <c r="B178" s="93"/>
      <c r="C178" s="94"/>
      <c r="D178" s="91" t="s">
        <v>124</v>
      </c>
      <c r="E178" s="8"/>
      <c r="F178" s="9">
        <v>265</v>
      </c>
      <c r="G178" s="9">
        <v>200</v>
      </c>
      <c r="H178" s="9">
        <v>200</v>
      </c>
      <c r="I178" s="9">
        <v>200</v>
      </c>
      <c r="J178" s="86"/>
    </row>
    <row r="179" spans="1:10" x14ac:dyDescent="0.25">
      <c r="A179" s="101">
        <v>3295</v>
      </c>
      <c r="B179" s="102"/>
      <c r="C179" s="103"/>
      <c r="D179" s="100" t="s">
        <v>125</v>
      </c>
      <c r="E179" s="8"/>
      <c r="F179" s="9"/>
      <c r="G179" s="9"/>
      <c r="H179" s="9"/>
      <c r="I179" s="9">
        <v>504</v>
      </c>
      <c r="J179" s="86"/>
    </row>
    <row r="180" spans="1:10" ht="25.5" x14ac:dyDescent="0.25">
      <c r="A180" s="92">
        <v>3299</v>
      </c>
      <c r="B180" s="93"/>
      <c r="C180" s="94"/>
      <c r="D180" s="91" t="s">
        <v>126</v>
      </c>
      <c r="E180" s="8"/>
      <c r="F180" s="9">
        <v>597</v>
      </c>
      <c r="G180" s="9">
        <v>500</v>
      </c>
      <c r="H180" s="9">
        <v>500</v>
      </c>
      <c r="I180" s="9">
        <v>500</v>
      </c>
    </row>
    <row r="181" spans="1:10" s="111" customFormat="1" x14ac:dyDescent="0.25">
      <c r="A181" s="112">
        <v>34</v>
      </c>
      <c r="B181" s="113"/>
      <c r="C181" s="114"/>
      <c r="D181" s="109" t="s">
        <v>68</v>
      </c>
      <c r="E181" s="81">
        <v>1208</v>
      </c>
      <c r="F181" s="52">
        <f>F182</f>
        <v>1195</v>
      </c>
      <c r="G181" s="52">
        <f t="shared" ref="G181:I181" si="36">G182</f>
        <v>1000</v>
      </c>
      <c r="H181" s="52">
        <f t="shared" si="36"/>
        <v>1000</v>
      </c>
      <c r="I181" s="52">
        <f t="shared" si="36"/>
        <v>1000</v>
      </c>
    </row>
    <row r="182" spans="1:10" x14ac:dyDescent="0.25">
      <c r="A182" s="92">
        <v>3431</v>
      </c>
      <c r="B182" s="93"/>
      <c r="C182" s="94"/>
      <c r="D182" s="91" t="s">
        <v>127</v>
      </c>
      <c r="E182" s="8"/>
      <c r="F182" s="9">
        <v>1195</v>
      </c>
      <c r="G182" s="9">
        <v>1000</v>
      </c>
      <c r="H182" s="9">
        <v>1000</v>
      </c>
      <c r="I182" s="9">
        <v>1000</v>
      </c>
    </row>
    <row r="183" spans="1:10" x14ac:dyDescent="0.25">
      <c r="A183" s="146" t="s">
        <v>80</v>
      </c>
      <c r="B183" s="147"/>
      <c r="C183" s="148"/>
      <c r="D183" s="54" t="s">
        <v>50</v>
      </c>
      <c r="E183" s="8"/>
      <c r="F183" s="52">
        <f>F184</f>
        <v>11</v>
      </c>
      <c r="G183" s="52">
        <f>G184</f>
        <v>25</v>
      </c>
      <c r="H183" s="52">
        <f>H184</f>
        <v>25</v>
      </c>
      <c r="I183" s="52">
        <f>I184</f>
        <v>25</v>
      </c>
    </row>
    <row r="184" spans="1:10" x14ac:dyDescent="0.25">
      <c r="A184" s="140">
        <v>3</v>
      </c>
      <c r="B184" s="141"/>
      <c r="C184" s="142"/>
      <c r="D184" s="55" t="s">
        <v>22</v>
      </c>
      <c r="E184" s="52">
        <f>E185+E186+E187</f>
        <v>0</v>
      </c>
      <c r="F184" s="52">
        <f>F185+F186+F187</f>
        <v>11</v>
      </c>
      <c r="G184" s="52">
        <f>G185+G186+G187</f>
        <v>25</v>
      </c>
      <c r="H184" s="52">
        <f>H185+H186+H187</f>
        <v>25</v>
      </c>
      <c r="I184" s="52">
        <f>I185+I186+I187</f>
        <v>25</v>
      </c>
    </row>
    <row r="185" spans="1:10" ht="15" customHeight="1" x14ac:dyDescent="0.25">
      <c r="A185" s="56">
        <v>3431</v>
      </c>
      <c r="B185" s="57"/>
      <c r="C185" s="58"/>
      <c r="D185" s="55" t="s">
        <v>68</v>
      </c>
      <c r="E185" s="8"/>
      <c r="F185" s="9">
        <v>11</v>
      </c>
      <c r="G185" s="9">
        <v>25</v>
      </c>
      <c r="H185" s="9">
        <v>25</v>
      </c>
      <c r="I185" s="9">
        <v>25</v>
      </c>
    </row>
    <row r="186" spans="1:10" ht="25.5" customHeight="1" x14ac:dyDescent="0.25">
      <c r="A186" s="149" t="s">
        <v>46</v>
      </c>
      <c r="B186" s="150"/>
      <c r="C186" s="151"/>
      <c r="D186" s="53" t="s">
        <v>47</v>
      </c>
      <c r="E186" s="8"/>
      <c r="F186" s="9"/>
      <c r="G186" s="9"/>
      <c r="H186" s="9"/>
      <c r="I186" s="9"/>
    </row>
    <row r="187" spans="1:10" ht="15" customHeight="1" x14ac:dyDescent="0.25">
      <c r="A187" s="149" t="s">
        <v>51</v>
      </c>
      <c r="B187" s="150"/>
      <c r="C187" s="151"/>
      <c r="D187" s="53" t="s">
        <v>52</v>
      </c>
      <c r="E187" s="8"/>
      <c r="F187" s="9"/>
      <c r="G187" s="9"/>
      <c r="H187" s="9"/>
      <c r="I187" s="9"/>
    </row>
    <row r="188" spans="1:10" x14ac:dyDescent="0.25">
      <c r="A188" s="146" t="s">
        <v>49</v>
      </c>
      <c r="B188" s="147"/>
      <c r="C188" s="148"/>
      <c r="D188" s="54" t="s">
        <v>50</v>
      </c>
      <c r="E188" s="8"/>
      <c r="F188" s="9"/>
      <c r="G188" s="9"/>
      <c r="H188" s="9"/>
      <c r="I188" s="10"/>
    </row>
    <row r="189" spans="1:10" x14ac:dyDescent="0.25">
      <c r="A189" s="140">
        <v>3</v>
      </c>
      <c r="B189" s="141"/>
      <c r="C189" s="142"/>
      <c r="D189" s="55" t="s">
        <v>22</v>
      </c>
      <c r="E189" s="8"/>
      <c r="F189" s="9"/>
      <c r="G189" s="9"/>
      <c r="H189" s="9"/>
      <c r="I189" s="10"/>
    </row>
    <row r="190" spans="1:10" x14ac:dyDescent="0.25">
      <c r="A190" s="143">
        <v>32</v>
      </c>
      <c r="B190" s="144"/>
      <c r="C190" s="145"/>
      <c r="D190" s="55" t="s">
        <v>41</v>
      </c>
      <c r="E190" s="8"/>
      <c r="F190" s="9"/>
      <c r="G190" s="9"/>
      <c r="H190" s="9"/>
      <c r="I190" s="10"/>
    </row>
    <row r="191" spans="1:10" x14ac:dyDescent="0.25">
      <c r="A191" s="146" t="s">
        <v>85</v>
      </c>
      <c r="B191" s="147"/>
      <c r="C191" s="148"/>
      <c r="D191" s="54" t="s">
        <v>50</v>
      </c>
      <c r="E191" s="52">
        <f t="shared" ref="E191:I191" si="37">E192</f>
        <v>2239</v>
      </c>
      <c r="F191" s="52">
        <f t="shared" si="37"/>
        <v>2654</v>
      </c>
      <c r="G191" s="52">
        <f t="shared" si="37"/>
        <v>0</v>
      </c>
      <c r="H191" s="52">
        <f t="shared" si="37"/>
        <v>0</v>
      </c>
      <c r="I191" s="52">
        <f t="shared" si="37"/>
        <v>0</v>
      </c>
    </row>
    <row r="192" spans="1:10" ht="25.5" x14ac:dyDescent="0.25">
      <c r="A192" s="140">
        <v>4</v>
      </c>
      <c r="B192" s="141"/>
      <c r="C192" s="142"/>
      <c r="D192" s="55" t="s">
        <v>24</v>
      </c>
      <c r="E192" s="52">
        <f>E194+E193</f>
        <v>2239</v>
      </c>
      <c r="F192" s="52">
        <f>F195</f>
        <v>2654</v>
      </c>
      <c r="G192" s="52">
        <f>G195</f>
        <v>0</v>
      </c>
      <c r="H192" s="52">
        <f>H195</f>
        <v>0</v>
      </c>
      <c r="I192" s="52">
        <f>I195</f>
        <v>0</v>
      </c>
    </row>
    <row r="193" spans="1:9" s="111" customFormat="1" ht="38.25" x14ac:dyDescent="0.25">
      <c r="A193" s="115">
        <v>41</v>
      </c>
      <c r="B193" s="108"/>
      <c r="C193" s="109"/>
      <c r="D193" s="109" t="s">
        <v>25</v>
      </c>
      <c r="E193" s="81">
        <v>168</v>
      </c>
      <c r="F193" s="52"/>
      <c r="G193" s="52"/>
      <c r="H193" s="52"/>
      <c r="I193" s="52"/>
    </row>
    <row r="194" spans="1:9" s="111" customFormat="1" ht="38.25" x14ac:dyDescent="0.25">
      <c r="A194" s="115">
        <v>42</v>
      </c>
      <c r="B194" s="108"/>
      <c r="C194" s="109"/>
      <c r="D194" s="109" t="s">
        <v>151</v>
      </c>
      <c r="E194" s="81">
        <v>2071</v>
      </c>
      <c r="F194" s="52"/>
      <c r="G194" s="52"/>
      <c r="H194" s="52"/>
      <c r="I194" s="52"/>
    </row>
    <row r="195" spans="1:9" x14ac:dyDescent="0.25">
      <c r="A195" s="143">
        <v>4221</v>
      </c>
      <c r="B195" s="144"/>
      <c r="C195" s="145"/>
      <c r="D195" s="55" t="s">
        <v>128</v>
      </c>
      <c r="E195" s="8"/>
      <c r="F195" s="9">
        <v>2654</v>
      </c>
      <c r="G195" s="9"/>
      <c r="H195" s="9"/>
      <c r="I195" s="9"/>
    </row>
    <row r="198" spans="1:9" x14ac:dyDescent="0.25">
      <c r="A198" s="155" t="s">
        <v>39</v>
      </c>
      <c r="B198" s="158"/>
      <c r="C198" s="159"/>
      <c r="D198" s="79" t="s">
        <v>40</v>
      </c>
      <c r="E198" s="24" t="s">
        <v>137</v>
      </c>
      <c r="F198" s="24" t="s">
        <v>138</v>
      </c>
      <c r="G198" s="24" t="s">
        <v>139</v>
      </c>
      <c r="H198" s="24" t="s">
        <v>97</v>
      </c>
      <c r="I198" s="24" t="s">
        <v>98</v>
      </c>
    </row>
    <row r="199" spans="1:9" ht="25.5" x14ac:dyDescent="0.25">
      <c r="A199" s="149" t="s">
        <v>95</v>
      </c>
      <c r="B199" s="150"/>
      <c r="C199" s="151"/>
      <c r="D199" s="80" t="s">
        <v>94</v>
      </c>
      <c r="E199" s="52">
        <f>E201</f>
        <v>46103</v>
      </c>
      <c r="F199" s="52">
        <f>F201</f>
        <v>48007</v>
      </c>
      <c r="G199" s="52">
        <f t="shared" ref="G199:I199" si="38">G201</f>
        <v>8000</v>
      </c>
      <c r="H199" s="52">
        <f t="shared" si="38"/>
        <v>8000</v>
      </c>
      <c r="I199" s="52">
        <f t="shared" si="38"/>
        <v>37000</v>
      </c>
    </row>
    <row r="200" spans="1:9" x14ac:dyDescent="0.25">
      <c r="A200" s="149" t="s">
        <v>93</v>
      </c>
      <c r="B200" s="150"/>
      <c r="C200" s="151"/>
      <c r="D200" s="80" t="s">
        <v>48</v>
      </c>
      <c r="E200" s="8"/>
      <c r="F200" s="9"/>
      <c r="G200" s="9"/>
      <c r="H200" s="9"/>
      <c r="I200" s="9"/>
    </row>
    <row r="201" spans="1:9" x14ac:dyDescent="0.25">
      <c r="A201" s="146" t="s">
        <v>76</v>
      </c>
      <c r="B201" s="147"/>
      <c r="C201" s="148"/>
      <c r="D201" s="77" t="s">
        <v>50</v>
      </c>
      <c r="E201" s="52">
        <f>E202</f>
        <v>46103</v>
      </c>
      <c r="F201" s="52">
        <f>F202</f>
        <v>48007</v>
      </c>
      <c r="G201" s="52">
        <f>G202</f>
        <v>8000</v>
      </c>
      <c r="H201" s="52">
        <f>H202</f>
        <v>8000</v>
      </c>
      <c r="I201" s="52">
        <f>I202</f>
        <v>37000</v>
      </c>
    </row>
    <row r="202" spans="1:9" x14ac:dyDescent="0.25">
      <c r="A202" s="140">
        <v>3</v>
      </c>
      <c r="B202" s="141"/>
      <c r="C202" s="142"/>
      <c r="D202" s="78" t="s">
        <v>22</v>
      </c>
      <c r="E202" s="52">
        <f>E203+E204</f>
        <v>46103</v>
      </c>
      <c r="F202" s="52">
        <f>F203</f>
        <v>48007</v>
      </c>
      <c r="G202" s="52">
        <f t="shared" ref="G202:I202" si="39">G203</f>
        <v>8000</v>
      </c>
      <c r="H202" s="52">
        <f t="shared" si="39"/>
        <v>8000</v>
      </c>
      <c r="I202" s="52">
        <f t="shared" si="39"/>
        <v>37000</v>
      </c>
    </row>
    <row r="203" spans="1:9" s="111" customFormat="1" x14ac:dyDescent="0.25">
      <c r="A203" s="152">
        <v>32</v>
      </c>
      <c r="B203" s="153"/>
      <c r="C203" s="154"/>
      <c r="D203" s="109" t="s">
        <v>41</v>
      </c>
      <c r="E203" s="81">
        <v>46103</v>
      </c>
      <c r="F203" s="52">
        <f>F204</f>
        <v>48007</v>
      </c>
      <c r="G203" s="52">
        <f t="shared" ref="G203:I203" si="40">G204</f>
        <v>8000</v>
      </c>
      <c r="H203" s="52">
        <f t="shared" si="40"/>
        <v>8000</v>
      </c>
      <c r="I203" s="52">
        <f t="shared" si="40"/>
        <v>37000</v>
      </c>
    </row>
    <row r="204" spans="1:9" ht="25.5" x14ac:dyDescent="0.25">
      <c r="A204" s="143">
        <v>3299</v>
      </c>
      <c r="B204" s="144"/>
      <c r="C204" s="145"/>
      <c r="D204" s="78" t="s">
        <v>126</v>
      </c>
      <c r="E204" s="8"/>
      <c r="F204" s="9">
        <v>48007</v>
      </c>
      <c r="G204" s="9">
        <v>8000</v>
      </c>
      <c r="H204" s="9">
        <v>8000</v>
      </c>
      <c r="I204" s="9">
        <v>37000</v>
      </c>
    </row>
    <row r="205" spans="1:9" x14ac:dyDescent="0.25">
      <c r="A205" s="69"/>
      <c r="B205" s="69"/>
      <c r="C205" s="69"/>
      <c r="D205" s="70"/>
      <c r="E205" s="71"/>
      <c r="F205" s="71"/>
      <c r="G205" s="71"/>
      <c r="H205" s="71"/>
      <c r="I205" s="71"/>
    </row>
    <row r="206" spans="1:9" x14ac:dyDescent="0.25">
      <c r="A206" s="155" t="s">
        <v>39</v>
      </c>
      <c r="B206" s="158"/>
      <c r="C206" s="159"/>
      <c r="D206" s="106" t="s">
        <v>40</v>
      </c>
      <c r="E206" s="24" t="s">
        <v>137</v>
      </c>
      <c r="F206" s="24" t="s">
        <v>138</v>
      </c>
      <c r="G206" s="24" t="s">
        <v>139</v>
      </c>
      <c r="H206" s="24" t="s">
        <v>97</v>
      </c>
      <c r="I206" s="24" t="s">
        <v>98</v>
      </c>
    </row>
    <row r="207" spans="1:9" ht="25.5" x14ac:dyDescent="0.25">
      <c r="A207" s="149" t="s">
        <v>95</v>
      </c>
      <c r="B207" s="150"/>
      <c r="C207" s="151"/>
      <c r="D207" s="105" t="s">
        <v>146</v>
      </c>
      <c r="E207" s="52">
        <f>E209</f>
        <v>0</v>
      </c>
      <c r="F207" s="52">
        <f>F209</f>
        <v>0</v>
      </c>
      <c r="G207" s="52">
        <f t="shared" ref="G207:I207" si="41">G209</f>
        <v>0</v>
      </c>
      <c r="H207" s="52">
        <f t="shared" si="41"/>
        <v>0</v>
      </c>
      <c r="I207" s="52">
        <f t="shared" si="41"/>
        <v>150000</v>
      </c>
    </row>
    <row r="208" spans="1:9" x14ac:dyDescent="0.25">
      <c r="A208" s="149" t="s">
        <v>93</v>
      </c>
      <c r="B208" s="150"/>
      <c r="C208" s="151"/>
      <c r="D208" s="105" t="s">
        <v>48</v>
      </c>
      <c r="E208" s="8"/>
      <c r="F208" s="9"/>
      <c r="G208" s="9"/>
      <c r="H208" s="9"/>
      <c r="I208" s="9"/>
    </row>
    <row r="209" spans="1:9" ht="15" customHeight="1" x14ac:dyDescent="0.25">
      <c r="A209" s="146" t="s">
        <v>76</v>
      </c>
      <c r="B209" s="147"/>
      <c r="C209" s="148"/>
      <c r="D209" s="104" t="s">
        <v>50</v>
      </c>
      <c r="E209" s="52">
        <f>E210</f>
        <v>0</v>
      </c>
      <c r="F209" s="52">
        <f>F210</f>
        <v>0</v>
      </c>
      <c r="G209" s="52">
        <f>G210</f>
        <v>0</v>
      </c>
      <c r="H209" s="52">
        <f>H210</f>
        <v>0</v>
      </c>
      <c r="I209" s="52">
        <f>I210</f>
        <v>150000</v>
      </c>
    </row>
    <row r="210" spans="1:9" ht="24" customHeight="1" x14ac:dyDescent="0.25">
      <c r="A210" s="140">
        <v>4</v>
      </c>
      <c r="B210" s="141"/>
      <c r="C210" s="142"/>
      <c r="D210" s="100" t="s">
        <v>24</v>
      </c>
      <c r="E210" s="52">
        <f>E211+E212</f>
        <v>0</v>
      </c>
      <c r="F210" s="52">
        <f>F211+F212</f>
        <v>0</v>
      </c>
      <c r="G210" s="52">
        <f>G211+G212</f>
        <v>0</v>
      </c>
      <c r="H210" s="52">
        <f>H211+H212</f>
        <v>0</v>
      </c>
      <c r="I210" s="52">
        <f>I211</f>
        <v>150000</v>
      </c>
    </row>
    <row r="211" spans="1:9" s="111" customFormat="1" ht="38.25" x14ac:dyDescent="0.25">
      <c r="A211" s="152">
        <v>42</v>
      </c>
      <c r="B211" s="153"/>
      <c r="C211" s="154"/>
      <c r="D211" s="109" t="s">
        <v>147</v>
      </c>
      <c r="E211" s="81"/>
      <c r="F211" s="52"/>
      <c r="G211" s="52"/>
      <c r="H211" s="52"/>
      <c r="I211" s="52">
        <f>I212</f>
        <v>150000</v>
      </c>
    </row>
    <row r="212" spans="1:9" x14ac:dyDescent="0.25">
      <c r="A212" s="143">
        <v>4212</v>
      </c>
      <c r="B212" s="144"/>
      <c r="C212" s="145"/>
      <c r="D212" s="100" t="s">
        <v>145</v>
      </c>
      <c r="E212" s="8"/>
      <c r="F212" s="9"/>
      <c r="G212" s="9"/>
      <c r="H212" s="9"/>
      <c r="I212" s="10">
        <v>150000</v>
      </c>
    </row>
    <row r="213" spans="1:9" x14ac:dyDescent="0.25">
      <c r="A213" s="69"/>
      <c r="B213" s="69"/>
      <c r="C213" s="69"/>
      <c r="D213" s="70"/>
      <c r="E213" s="71"/>
      <c r="F213" s="71"/>
      <c r="G213" s="71"/>
      <c r="H213" s="71"/>
      <c r="I213" s="71"/>
    </row>
    <row r="216" spans="1:9" x14ac:dyDescent="0.25">
      <c r="A216" s="155" t="s">
        <v>39</v>
      </c>
      <c r="B216" s="158"/>
      <c r="C216" s="159"/>
      <c r="D216" s="79" t="s">
        <v>40</v>
      </c>
      <c r="E216" s="24" t="s">
        <v>137</v>
      </c>
      <c r="F216" s="24" t="s">
        <v>138</v>
      </c>
      <c r="G216" s="24" t="s">
        <v>139</v>
      </c>
      <c r="H216" s="24" t="s">
        <v>97</v>
      </c>
      <c r="I216" s="24" t="s">
        <v>98</v>
      </c>
    </row>
    <row r="217" spans="1:9" ht="25.5" x14ac:dyDescent="0.25">
      <c r="A217" s="149" t="s">
        <v>95</v>
      </c>
      <c r="B217" s="150"/>
      <c r="C217" s="151"/>
      <c r="D217" s="80" t="s">
        <v>96</v>
      </c>
      <c r="E217" s="52">
        <f>E219</f>
        <v>11249.49</v>
      </c>
      <c r="F217" s="52">
        <f>F219</f>
        <v>0</v>
      </c>
      <c r="G217" s="52">
        <f t="shared" ref="G217:I217" si="42">G219</f>
        <v>0</v>
      </c>
      <c r="H217" s="52">
        <f t="shared" si="42"/>
        <v>0</v>
      </c>
      <c r="I217" s="52">
        <f t="shared" si="42"/>
        <v>0</v>
      </c>
    </row>
    <row r="218" spans="1:9" x14ac:dyDescent="0.25">
      <c r="A218" s="149" t="s">
        <v>93</v>
      </c>
      <c r="B218" s="150"/>
      <c r="C218" s="151"/>
      <c r="D218" s="80" t="s">
        <v>48</v>
      </c>
      <c r="E218" s="8"/>
      <c r="F218" s="9"/>
      <c r="G218" s="9"/>
      <c r="H218" s="9"/>
      <c r="I218" s="9"/>
    </row>
    <row r="219" spans="1:9" x14ac:dyDescent="0.25">
      <c r="A219" s="146" t="s">
        <v>76</v>
      </c>
      <c r="B219" s="147"/>
      <c r="C219" s="148"/>
      <c r="D219" s="77" t="s">
        <v>50</v>
      </c>
      <c r="E219" s="52">
        <f>E220</f>
        <v>11249.49</v>
      </c>
      <c r="F219" s="52">
        <f>F220</f>
        <v>0</v>
      </c>
      <c r="G219" s="52">
        <f>G220</f>
        <v>0</v>
      </c>
      <c r="H219" s="52">
        <f>H220</f>
        <v>0</v>
      </c>
      <c r="I219" s="52">
        <f>I220</f>
        <v>0</v>
      </c>
    </row>
    <row r="220" spans="1:9" x14ac:dyDescent="0.25">
      <c r="A220" s="140">
        <v>3</v>
      </c>
      <c r="B220" s="141"/>
      <c r="C220" s="142"/>
      <c r="D220" s="78" t="s">
        <v>22</v>
      </c>
      <c r="E220" s="52">
        <f>E221+E222</f>
        <v>11249.49</v>
      </c>
      <c r="F220" s="52">
        <f>F221+F222</f>
        <v>0</v>
      </c>
      <c r="G220" s="52">
        <f>G221+G222</f>
        <v>0</v>
      </c>
      <c r="H220" s="52">
        <f>H221+H222</f>
        <v>0</v>
      </c>
      <c r="I220" s="52">
        <f>I221+I222</f>
        <v>0</v>
      </c>
    </row>
    <row r="221" spans="1:9" x14ac:dyDescent="0.25">
      <c r="A221" s="143">
        <v>31</v>
      </c>
      <c r="B221" s="144"/>
      <c r="C221" s="145"/>
      <c r="D221" s="78" t="s">
        <v>23</v>
      </c>
      <c r="E221" s="8">
        <v>9885</v>
      </c>
      <c r="F221" s="9"/>
      <c r="G221" s="9"/>
      <c r="H221" s="9"/>
      <c r="I221" s="9"/>
    </row>
    <row r="222" spans="1:9" x14ac:dyDescent="0.25">
      <c r="A222" s="143">
        <v>32</v>
      </c>
      <c r="B222" s="144"/>
      <c r="C222" s="145"/>
      <c r="D222" s="78" t="s">
        <v>41</v>
      </c>
      <c r="E222" s="8">
        <v>1364.49</v>
      </c>
      <c r="F222" s="9"/>
      <c r="G222" s="9"/>
      <c r="H222" s="9"/>
      <c r="I222" s="10"/>
    </row>
    <row r="224" spans="1:9" x14ac:dyDescent="0.25">
      <c r="E224" s="86"/>
      <c r="F224" s="86"/>
      <c r="G224" s="86"/>
      <c r="H224" s="86"/>
      <c r="I224" s="86"/>
    </row>
    <row r="225" spans="7:9" x14ac:dyDescent="0.25">
      <c r="I225" s="86"/>
    </row>
    <row r="226" spans="7:9" x14ac:dyDescent="0.25">
      <c r="G226" s="86"/>
    </row>
  </sheetData>
  <mergeCells count="141">
    <mergeCell ref="A195:C195"/>
    <mergeCell ref="A159:C159"/>
    <mergeCell ref="A161:C161"/>
    <mergeCell ref="A186:C186"/>
    <mergeCell ref="A187:C187"/>
    <mergeCell ref="A188:C188"/>
    <mergeCell ref="A183:C183"/>
    <mergeCell ref="A184:C184"/>
    <mergeCell ref="A154:C154"/>
    <mergeCell ref="A189:C189"/>
    <mergeCell ref="A190:C190"/>
    <mergeCell ref="A191:C191"/>
    <mergeCell ref="A192:C192"/>
    <mergeCell ref="A218:C218"/>
    <mergeCell ref="A219:C219"/>
    <mergeCell ref="A220:C220"/>
    <mergeCell ref="A221:C221"/>
    <mergeCell ref="A222:C222"/>
    <mergeCell ref="A198:C198"/>
    <mergeCell ref="A199:C199"/>
    <mergeCell ref="A200:C200"/>
    <mergeCell ref="A201:C201"/>
    <mergeCell ref="A202:C202"/>
    <mergeCell ref="A203:C203"/>
    <mergeCell ref="A204:C204"/>
    <mergeCell ref="A216:C216"/>
    <mergeCell ref="A217:C217"/>
    <mergeCell ref="A206:C206"/>
    <mergeCell ref="A207:C207"/>
    <mergeCell ref="A208:C208"/>
    <mergeCell ref="A209:C209"/>
    <mergeCell ref="A210:C210"/>
    <mergeCell ref="A211:C211"/>
    <mergeCell ref="A212:C212"/>
    <mergeCell ref="A91:C91"/>
    <mergeCell ref="A92:C92"/>
    <mergeCell ref="A93:C93"/>
    <mergeCell ref="A94:C94"/>
    <mergeCell ref="A95:C95"/>
    <mergeCell ref="A96:C96"/>
    <mergeCell ref="A97:C97"/>
    <mergeCell ref="A108:C108"/>
    <mergeCell ref="A98:C98"/>
    <mergeCell ref="A99:C99"/>
    <mergeCell ref="A100:C100"/>
    <mergeCell ref="A101:C101"/>
    <mergeCell ref="A102:C102"/>
    <mergeCell ref="A79:C79"/>
    <mergeCell ref="A80:C80"/>
    <mergeCell ref="A83:C83"/>
    <mergeCell ref="A84:C84"/>
    <mergeCell ref="A85:C85"/>
    <mergeCell ref="A86:C86"/>
    <mergeCell ref="A87:C87"/>
    <mergeCell ref="A89:C89"/>
    <mergeCell ref="A90:C90"/>
    <mergeCell ref="A63:C63"/>
    <mergeCell ref="A64:C64"/>
    <mergeCell ref="A66:C66"/>
    <mergeCell ref="A70:C70"/>
    <mergeCell ref="A73:C73"/>
    <mergeCell ref="A74:C74"/>
    <mergeCell ref="A75:C75"/>
    <mergeCell ref="A76:C76"/>
    <mergeCell ref="A77:C77"/>
    <mergeCell ref="A32:C32"/>
    <mergeCell ref="A33:C33"/>
    <mergeCell ref="A34:C34"/>
    <mergeCell ref="A35:C35"/>
    <mergeCell ref="A56:C56"/>
    <mergeCell ref="A57:C57"/>
    <mergeCell ref="A59:C59"/>
    <mergeCell ref="A60:C60"/>
    <mergeCell ref="A37:C37"/>
    <mergeCell ref="A38:C38"/>
    <mergeCell ref="A53:C53"/>
    <mergeCell ref="A54:C54"/>
    <mergeCell ref="A55:C55"/>
    <mergeCell ref="A44:C44"/>
    <mergeCell ref="A45:C45"/>
    <mergeCell ref="A46:C46"/>
    <mergeCell ref="A47:C47"/>
    <mergeCell ref="A24:C24"/>
    <mergeCell ref="A26:C26"/>
    <mergeCell ref="A28:C28"/>
    <mergeCell ref="A20:C20"/>
    <mergeCell ref="A21:C21"/>
    <mergeCell ref="A22:C22"/>
    <mergeCell ref="A23:C23"/>
    <mergeCell ref="A25:C25"/>
    <mergeCell ref="A31:C31"/>
    <mergeCell ref="A6:C6"/>
    <mergeCell ref="A7:C7"/>
    <mergeCell ref="A3:I3"/>
    <mergeCell ref="A5:C5"/>
    <mergeCell ref="A8:C8"/>
    <mergeCell ref="A9:C9"/>
    <mergeCell ref="A14:C14"/>
    <mergeCell ref="A11:C11"/>
    <mergeCell ref="A1:J1"/>
    <mergeCell ref="A145:C145"/>
    <mergeCell ref="A136:C136"/>
    <mergeCell ref="A137:C137"/>
    <mergeCell ref="A138:C138"/>
    <mergeCell ref="A139:C139"/>
    <mergeCell ref="A140:C140"/>
    <mergeCell ref="A127:C127"/>
    <mergeCell ref="A128:C128"/>
    <mergeCell ref="A129:C129"/>
    <mergeCell ref="A130:C130"/>
    <mergeCell ref="A132:C132"/>
    <mergeCell ref="A109:C109"/>
    <mergeCell ref="A110:C110"/>
    <mergeCell ref="A111:C111"/>
    <mergeCell ref="A112:C112"/>
    <mergeCell ref="A113:C113"/>
    <mergeCell ref="A141:C141"/>
    <mergeCell ref="A142:C142"/>
    <mergeCell ref="A143:C143"/>
    <mergeCell ref="A144:C144"/>
    <mergeCell ref="A122:C122"/>
    <mergeCell ref="A123:C123"/>
    <mergeCell ref="A124:C124"/>
    <mergeCell ref="A125:C125"/>
    <mergeCell ref="A126:C126"/>
    <mergeCell ref="A117:C117"/>
    <mergeCell ref="A118:C118"/>
    <mergeCell ref="A119:C119"/>
    <mergeCell ref="A120:C120"/>
    <mergeCell ref="A121:C121"/>
    <mergeCell ref="A133:C133"/>
    <mergeCell ref="A146:C146"/>
    <mergeCell ref="A147:C147"/>
    <mergeCell ref="A148:C148"/>
    <mergeCell ref="A149:C149"/>
    <mergeCell ref="A151:C151"/>
    <mergeCell ref="A155:C155"/>
    <mergeCell ref="A156:C156"/>
    <mergeCell ref="A157:C157"/>
    <mergeCell ref="A158:C158"/>
    <mergeCell ref="A152:C152"/>
  </mergeCells>
  <pageMargins left="0.7" right="0.7" top="0.75" bottom="0.75" header="0.3" footer="0.3"/>
  <pageSetup paperSize="9" scale="70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os str</cp:lastModifiedBy>
  <cp:lastPrinted>2024-11-21T18:23:06Z</cp:lastPrinted>
  <dcterms:created xsi:type="dcterms:W3CDTF">2022-08-12T12:51:27Z</dcterms:created>
  <dcterms:modified xsi:type="dcterms:W3CDTF">2024-11-22T08:15:50Z</dcterms:modified>
</cp:coreProperties>
</file>