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1"/>
  </bookViews>
  <sheets>
    <sheet name="SK-PR" sheetId="1" r:id="rId1"/>
    <sheet name="SK-RAS" sheetId="2" r:id="rId2"/>
  </sheets>
  <definedNames>
    <definedName name="_xlnm.Print_Titles" localSheetId="1">'SK-RAS'!$6:$6</definedName>
    <definedName name="Print_Titles_0" localSheetId="1">'SK-RAS'!$6:$6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0" i="2" l="1"/>
  <c r="I54" i="2"/>
  <c r="I52" i="2"/>
  <c r="I51" i="2"/>
  <c r="I50" i="2"/>
  <c r="I49" i="2"/>
  <c r="H48" i="2"/>
  <c r="H46" i="2" s="1"/>
  <c r="G48" i="2"/>
  <c r="F48" i="2"/>
  <c r="E48" i="2"/>
  <c r="I47" i="2"/>
  <c r="G46" i="2"/>
  <c r="F46" i="2"/>
  <c r="E46" i="2"/>
  <c r="I45" i="2"/>
  <c r="I44" i="2"/>
  <c r="I43" i="2"/>
  <c r="I42" i="2"/>
  <c r="I41" i="2"/>
  <c r="I40" i="2"/>
  <c r="I39" i="2"/>
  <c r="H38" i="2"/>
  <c r="G38" i="2"/>
  <c r="F38" i="2"/>
  <c r="E38" i="2"/>
  <c r="I37" i="2"/>
  <c r="I36" i="2"/>
  <c r="I35" i="2"/>
  <c r="I34" i="2"/>
  <c r="I33" i="2"/>
  <c r="I32" i="2"/>
  <c r="I31" i="2"/>
  <c r="I30" i="2"/>
  <c r="I29" i="2"/>
  <c r="I28" i="2"/>
  <c r="I27" i="2"/>
  <c r="I26" i="2"/>
  <c r="H25" i="2"/>
  <c r="H14" i="2" s="1"/>
  <c r="G25" i="2"/>
  <c r="F25" i="2"/>
  <c r="E25" i="2"/>
  <c r="I24" i="2"/>
  <c r="I23" i="2"/>
  <c r="I22" i="2"/>
  <c r="I21" i="2"/>
  <c r="H20" i="2"/>
  <c r="G20" i="2"/>
  <c r="F20" i="2"/>
  <c r="F14" i="2" s="1"/>
  <c r="E20" i="2"/>
  <c r="I19" i="2"/>
  <c r="I18" i="2"/>
  <c r="I17" i="2"/>
  <c r="I16" i="2"/>
  <c r="H15" i="2"/>
  <c r="G15" i="2"/>
  <c r="G14" i="2" s="1"/>
  <c r="F15" i="2"/>
  <c r="E15" i="2"/>
  <c r="I15" i="2" s="1"/>
  <c r="I13" i="2"/>
  <c r="I12" i="2"/>
  <c r="I11" i="2"/>
  <c r="I10" i="2"/>
  <c r="I9" i="2"/>
  <c r="H8" i="2"/>
  <c r="G8" i="2"/>
  <c r="F8" i="2"/>
  <c r="E8" i="2"/>
  <c r="E29" i="1"/>
  <c r="E27" i="1"/>
  <c r="E24" i="1"/>
  <c r="E21" i="1"/>
  <c r="E18" i="1"/>
  <c r="E11" i="1"/>
  <c r="E8" i="1"/>
  <c r="E33" i="1" s="1"/>
  <c r="I48" i="2" l="1"/>
  <c r="I46" i="2"/>
  <c r="I38" i="2"/>
  <c r="H7" i="2"/>
  <c r="H55" i="2" s="1"/>
  <c r="H58" i="2" s="1"/>
  <c r="H62" i="2" s="1"/>
  <c r="I25" i="2"/>
  <c r="I20" i="2"/>
  <c r="F7" i="2"/>
  <c r="F55" i="2" s="1"/>
  <c r="F58" i="2" s="1"/>
  <c r="F62" i="2" s="1"/>
  <c r="G7" i="2"/>
  <c r="G55" i="2" s="1"/>
  <c r="G58" i="2" s="1"/>
  <c r="G62" i="2" s="1"/>
  <c r="I8" i="2"/>
  <c r="E14" i="2"/>
  <c r="I14" i="2" l="1"/>
  <c r="E7" i="2"/>
  <c r="I7" i="2" l="1"/>
  <c r="I55" i="2" s="1"/>
  <c r="E55" i="2"/>
  <c r="E58" i="2" s="1"/>
  <c r="E62" i="2" l="1"/>
  <c r="I58" i="2"/>
  <c r="I62" i="2" s="1"/>
</calcChain>
</file>

<file path=xl/sharedStrings.xml><?xml version="1.0" encoding="utf-8"?>
<sst xmlns="http://schemas.openxmlformats.org/spreadsheetml/2006/main" count="185" uniqueCount="166">
  <si>
    <t>OSNOVNA ŠKOLA STRAHONINEC</t>
  </si>
  <si>
    <t>Obrazac: ŠK-PR</t>
  </si>
  <si>
    <t>ČAKOVEČKA 55, STRAHONINEC</t>
  </si>
  <si>
    <t xml:space="preserve">IZVJEŠĆE O OSTVARENIM PRIHODIMA </t>
  </si>
  <si>
    <t>u razdoblju od siječnja do lipnja 2025. godine</t>
  </si>
  <si>
    <t>VRSTA PRIHODA</t>
  </si>
  <si>
    <t>KONTO</t>
  </si>
  <si>
    <t>IZNOS</t>
  </si>
  <si>
    <t>1.</t>
  </si>
  <si>
    <t>Prihodi od pomoći</t>
  </si>
  <si>
    <t>1.1.</t>
  </si>
  <si>
    <t>Tekuće pomoći iz proračuna koji im nije nadležan</t>
  </si>
  <si>
    <t>63612 66314</t>
  </si>
  <si>
    <t>2.</t>
  </si>
  <si>
    <t xml:space="preserve">Prihodi od imovine </t>
  </si>
  <si>
    <t>3.</t>
  </si>
  <si>
    <t>Prihodi po posebnim propisima</t>
  </si>
  <si>
    <t>3.1.</t>
  </si>
  <si>
    <t>izleti</t>
  </si>
  <si>
    <t>3.2.</t>
  </si>
  <si>
    <t>povjerenstva,natjecanja</t>
  </si>
  <si>
    <t>3.3.</t>
  </si>
  <si>
    <t>sufinanciranje produženog boravka - roditelji</t>
  </si>
  <si>
    <t>3.4.</t>
  </si>
  <si>
    <t>Nabava časopisa</t>
  </si>
  <si>
    <t>3.5.</t>
  </si>
  <si>
    <t>učenička zadruga</t>
  </si>
  <si>
    <t>4.</t>
  </si>
  <si>
    <t>Donacije</t>
  </si>
  <si>
    <t>5.</t>
  </si>
  <si>
    <t>Prihodi iz državnog proračuna</t>
  </si>
  <si>
    <t>5.1.</t>
  </si>
  <si>
    <t>Plaće i naknade</t>
  </si>
  <si>
    <t>5.2.</t>
  </si>
  <si>
    <t>Ostali prihodi iz državnog proračuna</t>
  </si>
  <si>
    <t>6.</t>
  </si>
  <si>
    <t>Prihodi iz proračuna Međimurske županije</t>
  </si>
  <si>
    <t>6.1.</t>
  </si>
  <si>
    <t>Prihod za financiranje rashoda poslovanja (materijalni,energenti,investicijsko održavanje,plaće asistenata)</t>
  </si>
  <si>
    <t>6.2.</t>
  </si>
  <si>
    <t>Energetska obnova</t>
  </si>
  <si>
    <t>7.</t>
  </si>
  <si>
    <t>Prihodi Općine</t>
  </si>
  <si>
    <t>7.4.</t>
  </si>
  <si>
    <t>Sufinanciranje produženog boravka - Općina</t>
  </si>
  <si>
    <t>7.5.</t>
  </si>
  <si>
    <t>Ostali prihodi Općine (filmska skupina,projekti,stručna usavršavanja)</t>
  </si>
  <si>
    <t>8.</t>
  </si>
  <si>
    <t>Prihodi iz gradskog proračuna</t>
  </si>
  <si>
    <t>8.1.</t>
  </si>
  <si>
    <t>Prihodi - Grad Čakovec (Sufinanciranje produženog boravka,kapitalne pomoći,projekti)</t>
  </si>
  <si>
    <t>Ostali nespomenuti prihodi</t>
  </si>
  <si>
    <t>9.1.</t>
  </si>
  <si>
    <t>Prihod za projekt Erasmus</t>
  </si>
  <si>
    <t>638112-118</t>
  </si>
  <si>
    <t>9.2.</t>
  </si>
  <si>
    <t>Užina djelatnika</t>
  </si>
  <si>
    <t>9.3.</t>
  </si>
  <si>
    <t>Najam dvorane</t>
  </si>
  <si>
    <t>UKUPNI PRIHODI (1+2+3+4+5+6+7+8)</t>
  </si>
  <si>
    <t>Napomena:</t>
  </si>
  <si>
    <t xml:space="preserve">   Prihode od obavljanja vlastite djelatnosti svaka škola razrađuje po vrstama u skladu s ostvarenjem</t>
  </si>
  <si>
    <t xml:space="preserve">    </t>
  </si>
  <si>
    <t>Ravnatelj:</t>
  </si>
  <si>
    <t>__________________________</t>
  </si>
  <si>
    <t xml:space="preserve">   (mjesto, datum)</t>
  </si>
  <si>
    <t>Obrazac: ŠK-RAS</t>
  </si>
  <si>
    <t>IZVJEŠĆE O OSTVARENIM RASHODIMA u razdoblju siječanj - lipanj 2025. godine</t>
  </si>
  <si>
    <t>VRSTA RASHODA</t>
  </si>
  <si>
    <t>PRORAČUN             MŽ</t>
  </si>
  <si>
    <t>DRŽAVNI PRORAČUN</t>
  </si>
  <si>
    <t>VLASTITI PRIHODI</t>
  </si>
  <si>
    <t>OSTALI PRIHODI</t>
  </si>
  <si>
    <t>UKUPNO</t>
  </si>
  <si>
    <t>I.</t>
  </si>
  <si>
    <t>RASHODI POSLOVANJA (1+2+3+4)</t>
  </si>
  <si>
    <t>Rashodi za zaposlene (1.1.+1.2.+1.3.+1.4.+1.5.)</t>
  </si>
  <si>
    <t>Plaće za redovan rad</t>
  </si>
  <si>
    <t>1.2.</t>
  </si>
  <si>
    <t>Plaće u naravi</t>
  </si>
  <si>
    <t>1.3.</t>
  </si>
  <si>
    <t>Plaće za prekovremeni rad</t>
  </si>
  <si>
    <t>1.4.</t>
  </si>
  <si>
    <t>Ostali rashodi za zaposlene (jubilarne nagrade, darovi, otpremnine)</t>
  </si>
  <si>
    <t>1.5.</t>
  </si>
  <si>
    <t>Porezi i doprinosi iz i na plaće</t>
  </si>
  <si>
    <t>Materijalni rashodi (2.1.+2.2.+2.3.+2.4.+2.5.)</t>
  </si>
  <si>
    <t>2.1.</t>
  </si>
  <si>
    <t>Naknade troškova zaposlenima</t>
  </si>
  <si>
    <t>2.1.1.</t>
  </si>
  <si>
    <t>Službena putovanja</t>
  </si>
  <si>
    <t>2.1.2.</t>
  </si>
  <si>
    <t>Naknade za prijevoz na posao i s posla</t>
  </si>
  <si>
    <t>2.1.3.</t>
  </si>
  <si>
    <t>Stručno usavršavanje zaposlenika</t>
  </si>
  <si>
    <t>2.1.4.</t>
  </si>
  <si>
    <t>Ostale naknade troškova zaposlenima</t>
  </si>
  <si>
    <t>2.2.</t>
  </si>
  <si>
    <t>Rashodi za materijal i energiju</t>
  </si>
  <si>
    <t>2.2.1.</t>
  </si>
  <si>
    <t>Rashodi za uredski i drugi materijal</t>
  </si>
  <si>
    <t>2.2.2.</t>
  </si>
  <si>
    <t>Rashodi za energiju i gorivo</t>
  </si>
  <si>
    <t>2.2.3.</t>
  </si>
  <si>
    <t>Rashodi za materijal i dijelove za tekuće i invest. održavanje</t>
  </si>
  <si>
    <t>2.2.4.</t>
  </si>
  <si>
    <t>Rashodi za sitni inventar</t>
  </si>
  <si>
    <t>2.3.</t>
  </si>
  <si>
    <t>Rashodi za usluge</t>
  </si>
  <si>
    <t>2.3.1.</t>
  </si>
  <si>
    <t>Rashodi za usluge telefona, interneta, pošte i sl.</t>
  </si>
  <si>
    <t>2.3.2.</t>
  </si>
  <si>
    <t>Rashodi za usluge tekućeg i investicijskog održavanja</t>
  </si>
  <si>
    <t>2.3.3.</t>
  </si>
  <si>
    <t>Rashodi za promidžbu i informiranje</t>
  </si>
  <si>
    <t>2.3.4.</t>
  </si>
  <si>
    <t>Rashodi za komunalne usluge</t>
  </si>
  <si>
    <t>2.3.5.</t>
  </si>
  <si>
    <t>Zakupnine i najamnine</t>
  </si>
  <si>
    <t>2.3.6.</t>
  </si>
  <si>
    <t>Rashodi za zdravstvene usluge</t>
  </si>
  <si>
    <t>2.3.7.</t>
  </si>
  <si>
    <t>Autorski honorari</t>
  </si>
  <si>
    <t>2.3.8.</t>
  </si>
  <si>
    <t>Ugovori o djelu</t>
  </si>
  <si>
    <t>2.3.9.</t>
  </si>
  <si>
    <t>Ostali rashodi za intelektualne i osobne usluge</t>
  </si>
  <si>
    <t>2.3.10.</t>
  </si>
  <si>
    <t>Rashodi za računalne usluge</t>
  </si>
  <si>
    <t>2.3.11.</t>
  </si>
  <si>
    <t>Ostali rashodi</t>
  </si>
  <si>
    <t>2.4.</t>
  </si>
  <si>
    <t>Naknade troškova osobama izvan radnog odnosa</t>
  </si>
  <si>
    <t>2.5.</t>
  </si>
  <si>
    <t>Ostali nespomenuti rashodi poslovanja</t>
  </si>
  <si>
    <t>2.5.1.</t>
  </si>
  <si>
    <t>Naknade za rad predstavničkih i izvršnih tijela i sl.</t>
  </si>
  <si>
    <t>2.5.2.</t>
  </si>
  <si>
    <t>Premije osiguranja</t>
  </si>
  <si>
    <t>2.5.3.</t>
  </si>
  <si>
    <t>Reprezentacija</t>
  </si>
  <si>
    <t>2.5.4.</t>
  </si>
  <si>
    <t>Članarine</t>
  </si>
  <si>
    <t>2.5.5.</t>
  </si>
  <si>
    <t>Financijski rashodi</t>
  </si>
  <si>
    <t xml:space="preserve">Ostali rashodi </t>
  </si>
  <si>
    <t>II.</t>
  </si>
  <si>
    <t>RASHODI ZA NABAVU I DODATNA ULAGANJA U NEFINANCIJSKU IMOVINU (1+2+3)</t>
  </si>
  <si>
    <t>Rashodi za nabavu neproizvedene imovine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</si>
  <si>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</si>
  <si>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</si>
  <si>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</si>
  <si>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</si>
  <si>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</si>
  <si>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Ulaganja u računalne programe</t>
  </si>
  <si>
    <t>Rashodi za dodatna ulaganja na nefinancijskoj imovini</t>
  </si>
  <si>
    <t>UKUPNI RASHODI (I+II)</t>
  </si>
  <si>
    <t>III.</t>
  </si>
  <si>
    <t>IZDACI ZA FINANCIJSKU IMOVINU I OTPLATE ZAJMOVA</t>
  </si>
  <si>
    <t>UKUPNI RASHODI I IZDACI(I+II+III)</t>
  </si>
  <si>
    <t>UKUPNI PRIHODI</t>
  </si>
  <si>
    <t>RAZLIKA (prihodi - rashodi i izdaci)</t>
  </si>
  <si>
    <t xml:space="preserve"> </t>
  </si>
  <si>
    <t>MP</t>
  </si>
  <si>
    <t xml:space="preserve">      (mjesto, datum)</t>
  </si>
  <si>
    <t>Strahoninec, 18.07.2025.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</si>
</sst>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.5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0.5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u/>
      <sz val="10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3D69B"/>
        <bgColor rgb="FFFFCC99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99CCFF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22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4" fontId="3" fillId="0" borderId="23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right" vertical="center"/>
    </xf>
    <xf numFmtId="2" fontId="2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2" fillId="0" borderId="27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2" fillId="0" borderId="24" xfId="0" applyFont="1" applyBorder="1" applyAlignment="1">
      <alignment horizontal="righ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4" fontId="3" fillId="2" borderId="3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0" xfId="0" applyFont="1"/>
    <xf numFmtId="0" fontId="3" fillId="0" borderId="0" xfId="1" applyFont="1" applyAlignment="1">
      <alignment vertical="center" wrapText="1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8" fillId="2" borderId="40" xfId="1" applyFont="1" applyFill="1" applyBorder="1" applyAlignment="1">
      <alignment horizontal="center" vertical="center"/>
    </xf>
    <xf numFmtId="4" fontId="8" fillId="2" borderId="41" xfId="1" applyNumberFormat="1" applyFont="1" applyFill="1" applyBorder="1" applyAlignment="1">
      <alignment horizontal="center" vertical="center" wrapText="1"/>
    </xf>
    <xf numFmtId="4" fontId="8" fillId="2" borderId="42" xfId="1" applyNumberFormat="1" applyFont="1" applyFill="1" applyBorder="1" applyAlignment="1">
      <alignment horizontal="center" vertical="center" wrapText="1"/>
    </xf>
    <xf numFmtId="4" fontId="8" fillId="2" borderId="43" xfId="1" applyNumberFormat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vertical="center"/>
    </xf>
    <xf numFmtId="0" fontId="9" fillId="3" borderId="16" xfId="1" applyFont="1" applyFill="1" applyBorder="1" applyAlignment="1">
      <alignment horizontal="center" vertical="center"/>
    </xf>
    <xf numFmtId="0" fontId="9" fillId="3" borderId="24" xfId="1" applyFont="1" applyFill="1" applyBorder="1" applyAlignment="1">
      <alignment vertical="center"/>
    </xf>
    <xf numFmtId="0" fontId="9" fillId="3" borderId="45" xfId="1" applyFont="1" applyFill="1" applyBorder="1" applyAlignment="1">
      <alignment horizontal="center" vertical="center"/>
    </xf>
    <xf numFmtId="4" fontId="9" fillId="3" borderId="46" xfId="1" applyNumberFormat="1" applyFont="1" applyFill="1" applyBorder="1" applyAlignment="1">
      <alignment vertical="center"/>
    </xf>
    <xf numFmtId="4" fontId="9" fillId="3" borderId="47" xfId="1" applyNumberFormat="1" applyFont="1" applyFill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48" xfId="1" applyFont="1" applyBorder="1" applyAlignment="1">
      <alignment horizontal="center" vertical="center"/>
    </xf>
    <xf numFmtId="4" fontId="8" fillId="0" borderId="27" xfId="1" applyNumberFormat="1" applyFon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4" fontId="8" fillId="0" borderId="49" xfId="1" applyNumberFormat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28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48" xfId="1" applyFont="1" applyBorder="1" applyAlignment="1">
      <alignment horizontal="center" vertical="center"/>
    </xf>
    <xf numFmtId="4" fontId="7" fillId="0" borderId="27" xfId="1" applyNumberFormat="1" applyFont="1" applyBorder="1" applyAlignment="1">
      <alignment vertical="center"/>
    </xf>
    <xf numFmtId="4" fontId="7" fillId="0" borderId="1" xfId="1" applyNumberFormat="1" applyFont="1" applyBorder="1" applyAlignment="1">
      <alignment vertical="center"/>
    </xf>
    <xf numFmtId="4" fontId="7" fillId="0" borderId="49" xfId="1" applyNumberFormat="1" applyFont="1" applyBorder="1" applyAlignment="1">
      <alignment vertical="center"/>
    </xf>
    <xf numFmtId="4" fontId="7" fillId="0" borderId="28" xfId="1" applyNumberFormat="1" applyFont="1" applyBorder="1" applyAlignment="1">
      <alignment vertical="center"/>
    </xf>
    <xf numFmtId="0" fontId="7" fillId="0" borderId="1" xfId="1" applyFont="1" applyBorder="1" applyAlignment="1">
      <alignment horizontal="right" vertical="center" wrapText="1"/>
    </xf>
    <xf numFmtId="0" fontId="7" fillId="0" borderId="50" xfId="1" applyFont="1" applyBorder="1" applyAlignment="1">
      <alignment vertical="center"/>
    </xf>
    <xf numFmtId="0" fontId="7" fillId="0" borderId="51" xfId="1" applyFont="1" applyBorder="1" applyAlignment="1">
      <alignment horizontal="center" vertical="center"/>
    </xf>
    <xf numFmtId="0" fontId="7" fillId="0" borderId="52" xfId="1" applyFont="1" applyBorder="1" applyAlignment="1">
      <alignment horizontal="right" vertical="center"/>
    </xf>
    <xf numFmtId="0" fontId="7" fillId="0" borderId="53" xfId="1" applyFont="1" applyBorder="1" applyAlignment="1">
      <alignment horizontal="center" vertical="center"/>
    </xf>
    <xf numFmtId="4" fontId="7" fillId="0" borderId="54" xfId="1" applyNumberFormat="1" applyFont="1" applyBorder="1" applyAlignment="1">
      <alignment vertical="center"/>
    </xf>
    <xf numFmtId="4" fontId="7" fillId="0" borderId="52" xfId="1" applyNumberFormat="1" applyFont="1" applyBorder="1" applyAlignment="1">
      <alignment vertical="center"/>
    </xf>
    <xf numFmtId="4" fontId="7" fillId="0" borderId="51" xfId="1" applyNumberFormat="1" applyFont="1" applyBorder="1" applyAlignment="1">
      <alignment vertical="center"/>
    </xf>
    <xf numFmtId="0" fontId="8" fillId="0" borderId="22" xfId="1" applyFont="1" applyBorder="1" applyAlignment="1">
      <alignment horizontal="left" vertical="center"/>
    </xf>
    <xf numFmtId="0" fontId="8" fillId="0" borderId="24" xfId="1" applyFont="1" applyBorder="1" applyAlignment="1">
      <alignment vertical="center"/>
    </xf>
    <xf numFmtId="0" fontId="8" fillId="0" borderId="45" xfId="1" applyFont="1" applyBorder="1" applyAlignment="1">
      <alignment horizontal="center" vertical="center"/>
    </xf>
    <xf numFmtId="4" fontId="8" fillId="0" borderId="55" xfId="1" applyNumberFormat="1" applyFont="1" applyBorder="1" applyAlignment="1">
      <alignment vertical="center"/>
    </xf>
    <xf numFmtId="0" fontId="8" fillId="4" borderId="56" xfId="1" applyFont="1" applyFill="1" applyBorder="1" applyAlignment="1">
      <alignment vertical="center"/>
    </xf>
    <xf numFmtId="0" fontId="8" fillId="4" borderId="28" xfId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48" xfId="1" applyFont="1" applyFill="1" applyBorder="1" applyAlignment="1">
      <alignment horizontal="center" vertical="center"/>
    </xf>
    <xf numFmtId="4" fontId="8" fillId="4" borderId="49" xfId="1" applyNumberFormat="1" applyFont="1" applyFill="1" applyBorder="1" applyAlignment="1">
      <alignment vertical="center"/>
    </xf>
    <xf numFmtId="0" fontId="7" fillId="0" borderId="16" xfId="1" applyFont="1" applyBorder="1" applyAlignment="1">
      <alignment horizontal="right" vertical="center"/>
    </xf>
    <xf numFmtId="0" fontId="7" fillId="0" borderId="22" xfId="1" applyFont="1" applyBorder="1" applyAlignment="1">
      <alignment horizontal="right" vertical="center"/>
    </xf>
    <xf numFmtId="0" fontId="8" fillId="4" borderId="15" xfId="1" applyFont="1" applyFill="1" applyBorder="1" applyAlignment="1">
      <alignment vertical="center"/>
    </xf>
    <xf numFmtId="0" fontId="8" fillId="4" borderId="19" xfId="1" applyFont="1" applyFill="1" applyBorder="1" applyAlignment="1">
      <alignment horizontal="left" vertical="center"/>
    </xf>
    <xf numFmtId="4" fontId="8" fillId="4" borderId="27" xfId="1" applyNumberFormat="1" applyFont="1" applyFill="1" applyBorder="1" applyAlignment="1">
      <alignment vertical="center"/>
    </xf>
    <xf numFmtId="0" fontId="8" fillId="0" borderId="56" xfId="1" applyFont="1" applyBorder="1" applyAlignment="1">
      <alignment vertical="center"/>
    </xf>
    <xf numFmtId="0" fontId="7" fillId="0" borderId="19" xfId="1" applyFont="1" applyBorder="1" applyAlignment="1">
      <alignment horizontal="right" vertical="center"/>
    </xf>
    <xf numFmtId="0" fontId="7" fillId="0" borderId="28" xfId="1" applyFont="1" applyBorder="1" applyAlignment="1">
      <alignment horizontal="right" vertical="center"/>
    </xf>
    <xf numFmtId="0" fontId="8" fillId="4" borderId="0" xfId="1" applyFont="1" applyFill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7" fillId="0" borderId="49" xfId="1" applyFont="1" applyBorder="1" applyAlignment="1">
      <alignment horizontal="right" vertical="center"/>
    </xf>
    <xf numFmtId="0" fontId="7" fillId="4" borderId="56" xfId="1" applyFont="1" applyFill="1" applyBorder="1" applyAlignment="1">
      <alignment vertical="center"/>
    </xf>
    <xf numFmtId="4" fontId="8" fillId="4" borderId="1" xfId="1" applyNumberFormat="1" applyFont="1" applyFill="1" applyBorder="1" applyAlignment="1">
      <alignment vertical="center"/>
    </xf>
    <xf numFmtId="0" fontId="7" fillId="0" borderId="51" xfId="1" applyFont="1" applyBorder="1" applyAlignment="1">
      <alignment horizontal="right" vertical="center"/>
    </xf>
    <xf numFmtId="4" fontId="7" fillId="0" borderId="57" xfId="1" applyNumberFormat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7" fillId="0" borderId="6" xfId="1" applyFont="1" applyBorder="1" applyAlignment="1">
      <alignment horizontal="righ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center" vertical="center"/>
    </xf>
    <xf numFmtId="4" fontId="8" fillId="0" borderId="58" xfId="1" applyNumberFormat="1" applyFont="1" applyBorder="1" applyAlignment="1">
      <alignment vertical="center"/>
    </xf>
    <xf numFmtId="4" fontId="8" fillId="0" borderId="7" xfId="1" applyNumberFormat="1" applyFont="1" applyBorder="1" applyAlignment="1">
      <alignment vertical="center"/>
    </xf>
    <xf numFmtId="4" fontId="8" fillId="0" borderId="59" xfId="1" applyNumberFormat="1" applyFont="1" applyBorder="1" applyAlignment="1">
      <alignment vertical="center"/>
    </xf>
    <xf numFmtId="0" fontId="9" fillId="3" borderId="60" xfId="1" applyFont="1" applyFill="1" applyBorder="1" applyAlignment="1">
      <alignment vertical="center"/>
    </xf>
    <xf numFmtId="0" fontId="9" fillId="3" borderId="61" xfId="1" applyFont="1" applyFill="1" applyBorder="1" applyAlignment="1">
      <alignment horizontal="center" vertical="center"/>
    </xf>
    <xf numFmtId="0" fontId="9" fillId="3" borderId="62" xfId="1" applyFont="1" applyFill="1" applyBorder="1" applyAlignment="1">
      <alignment vertical="center" wrapText="1"/>
    </xf>
    <xf numFmtId="0" fontId="9" fillId="3" borderId="63" xfId="1" applyFont="1" applyFill="1" applyBorder="1" applyAlignment="1">
      <alignment horizontal="center" vertical="center"/>
    </xf>
    <xf numFmtId="4" fontId="9" fillId="3" borderId="62" xfId="1" applyNumberFormat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64" xfId="1" applyFont="1" applyBorder="1" applyAlignment="1">
      <alignment vertical="center" wrapText="1"/>
    </xf>
    <xf numFmtId="0" fontId="8" fillId="0" borderId="65" xfId="1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0" fontId="8" fillId="0" borderId="28" xfId="1" applyFont="1" applyBorder="1" applyAlignment="1">
      <alignment horizontal="center" vertical="center"/>
    </xf>
    <xf numFmtId="0" fontId="7" fillId="0" borderId="64" xfId="1" applyFont="1" applyBorder="1" applyAlignment="1">
      <alignment horizontal="right" vertical="center" wrapText="1"/>
    </xf>
    <xf numFmtId="0" fontId="7" fillId="0" borderId="65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7" fillId="0" borderId="19" xfId="1" applyFont="1" applyBorder="1" applyAlignment="1">
      <alignment horizontal="center" vertical="center"/>
    </xf>
    <xf numFmtId="4" fontId="7" fillId="0" borderId="26" xfId="1" applyNumberFormat="1" applyFont="1" applyBorder="1" applyAlignment="1">
      <alignment vertical="center"/>
    </xf>
    <xf numFmtId="4" fontId="7" fillId="0" borderId="20" xfId="1" applyNumberFormat="1" applyFont="1" applyBorder="1" applyAlignment="1">
      <alignment vertical="center"/>
    </xf>
    <xf numFmtId="4" fontId="7" fillId="0" borderId="64" xfId="1" applyNumberFormat="1" applyFont="1" applyBorder="1" applyAlignment="1">
      <alignment vertical="center"/>
    </xf>
    <xf numFmtId="0" fontId="8" fillId="0" borderId="50" xfId="1" applyFont="1" applyBorder="1" applyAlignment="1">
      <alignment vertical="center"/>
    </xf>
    <xf numFmtId="0" fontId="8" fillId="0" borderId="51" xfId="1" applyFont="1" applyBorder="1" applyAlignment="1">
      <alignment horizontal="center" vertical="center"/>
    </xf>
    <xf numFmtId="0" fontId="8" fillId="0" borderId="54" xfId="1" applyFont="1" applyBorder="1" applyAlignment="1">
      <alignment vertical="center" wrapText="1"/>
    </xf>
    <xf numFmtId="0" fontId="8" fillId="0" borderId="53" xfId="1" applyFont="1" applyBorder="1" applyAlignment="1">
      <alignment horizontal="center" vertical="center"/>
    </xf>
    <xf numFmtId="4" fontId="8" fillId="0" borderId="54" xfId="1" applyNumberFormat="1" applyFont="1" applyBorder="1" applyAlignment="1">
      <alignment vertical="center"/>
    </xf>
    <xf numFmtId="4" fontId="8" fillId="0" borderId="52" xfId="1" applyNumberFormat="1" applyFont="1" applyBorder="1" applyAlignment="1">
      <alignment vertical="center"/>
    </xf>
    <xf numFmtId="4" fontId="8" fillId="0" borderId="57" xfId="1" applyNumberFormat="1" applyFont="1" applyBorder="1" applyAlignment="1">
      <alignment vertical="center"/>
    </xf>
    <xf numFmtId="0" fontId="7" fillId="2" borderId="66" xfId="1" applyFont="1" applyFill="1" applyBorder="1" applyAlignment="1">
      <alignment vertical="center"/>
    </xf>
    <xf numFmtId="0" fontId="3" fillId="2" borderId="22" xfId="1" applyFont="1" applyFill="1" applyBorder="1" applyAlignment="1">
      <alignment vertical="center"/>
    </xf>
    <xf numFmtId="0" fontId="3" fillId="2" borderId="67" xfId="1" applyFont="1" applyFill="1" applyBorder="1" applyAlignment="1">
      <alignment vertical="center"/>
    </xf>
    <xf numFmtId="0" fontId="3" fillId="2" borderId="68" xfId="1" applyFont="1" applyFill="1" applyBorder="1" applyAlignment="1">
      <alignment horizontal="center" vertical="center"/>
    </xf>
    <xf numFmtId="4" fontId="3" fillId="2" borderId="32" xfId="1" applyNumberFormat="1" applyFont="1" applyFill="1" applyBorder="1" applyAlignment="1">
      <alignment vertical="center"/>
    </xf>
    <xf numFmtId="0" fontId="9" fillId="3" borderId="69" xfId="1" applyFont="1" applyFill="1" applyBorder="1" applyAlignment="1">
      <alignment vertical="center"/>
    </xf>
    <xf numFmtId="0" fontId="10" fillId="3" borderId="70" xfId="1" applyFont="1" applyFill="1" applyBorder="1" applyAlignment="1">
      <alignment vertical="center"/>
    </xf>
    <xf numFmtId="0" fontId="10" fillId="3" borderId="70" xfId="1" applyFont="1" applyFill="1" applyBorder="1" applyAlignment="1">
      <alignment vertical="center" wrapText="1"/>
    </xf>
    <xf numFmtId="0" fontId="10" fillId="3" borderId="71" xfId="1" applyFont="1" applyFill="1" applyBorder="1" applyAlignment="1">
      <alignment horizontal="center" vertical="center"/>
    </xf>
    <xf numFmtId="4" fontId="10" fillId="3" borderId="72" xfId="1" applyNumberFormat="1" applyFont="1" applyFill="1" applyBorder="1" applyAlignment="1">
      <alignment vertical="center"/>
    </xf>
    <xf numFmtId="4" fontId="10" fillId="3" borderId="70" xfId="1" applyNumberFormat="1" applyFont="1" applyFill="1" applyBorder="1" applyAlignment="1">
      <alignment vertical="center"/>
    </xf>
    <xf numFmtId="4" fontId="10" fillId="3" borderId="71" xfId="1" applyNumberFormat="1" applyFont="1" applyFill="1" applyBorder="1" applyAlignment="1">
      <alignment vertical="center"/>
    </xf>
    <xf numFmtId="4" fontId="10" fillId="3" borderId="73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0" applyFont="1"/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74" xfId="1" applyFont="1" applyBorder="1" applyAlignment="1">
      <alignment vertical="center" wrapText="1"/>
    </xf>
    <xf numFmtId="0" fontId="10" fillId="0" borderId="74" xfId="1" applyFont="1" applyBorder="1" applyAlignment="1">
      <alignment horizontal="center" vertical="center"/>
    </xf>
    <xf numFmtId="4" fontId="10" fillId="0" borderId="74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2" borderId="69" xfId="1" applyFont="1" applyFill="1" applyBorder="1" applyAlignment="1">
      <alignment vertical="center"/>
    </xf>
    <xf numFmtId="0" fontId="3" fillId="2" borderId="75" xfId="1" applyFont="1" applyFill="1" applyBorder="1" applyAlignment="1">
      <alignment horizontal="center" vertical="center"/>
    </xf>
    <xf numFmtId="4" fontId="3" fillId="2" borderId="72" xfId="1" applyNumberFormat="1" applyFont="1" applyFill="1" applyBorder="1" applyAlignment="1">
      <alignment vertical="center"/>
    </xf>
    <xf numFmtId="4" fontId="3" fillId="2" borderId="73" xfId="1" applyNumberFormat="1" applyFont="1" applyFill="1" applyBorder="1" applyAlignment="1">
      <alignment vertical="center"/>
    </xf>
    <xf numFmtId="4" fontId="7" fillId="0" borderId="0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3" fillId="5" borderId="69" xfId="1" applyFont="1" applyFill="1" applyBorder="1" applyAlignment="1">
      <alignment vertical="center"/>
    </xf>
    <xf numFmtId="0" fontId="3" fillId="5" borderId="70" xfId="1" applyFont="1" applyFill="1" applyBorder="1" applyAlignment="1">
      <alignment vertical="center"/>
    </xf>
    <xf numFmtId="4" fontId="3" fillId="5" borderId="72" xfId="1" applyNumberFormat="1" applyFont="1" applyFill="1" applyBorder="1" applyAlignment="1">
      <alignment vertical="center"/>
    </xf>
    <xf numFmtId="4" fontId="3" fillId="5" borderId="71" xfId="1" applyNumberFormat="1" applyFont="1" applyFill="1" applyBorder="1" applyAlignment="1">
      <alignment vertical="center"/>
    </xf>
    <xf numFmtId="4" fontId="3" fillId="5" borderId="73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3" fillId="6" borderId="69" xfId="1" applyFont="1" applyFill="1" applyBorder="1" applyAlignment="1">
      <alignment vertical="center"/>
    </xf>
    <xf numFmtId="0" fontId="3" fillId="6" borderId="70" xfId="1" applyFont="1" applyFill="1" applyBorder="1" applyAlignment="1">
      <alignment vertical="center"/>
    </xf>
    <xf numFmtId="4" fontId="3" fillId="6" borderId="72" xfId="1" applyNumberFormat="1" applyFont="1" applyFill="1" applyBorder="1" applyAlignment="1">
      <alignment vertical="center"/>
    </xf>
    <xf numFmtId="4" fontId="3" fillId="6" borderId="73" xfId="1" applyNumberFormat="1" applyFont="1" applyFill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4" fontId="7" fillId="0" borderId="55" xfId="1" applyNumberFormat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/>
    </xf>
  </cellXfs>
  <cellStyles count="2">
    <cellStyle name="Normalno" xfId="0" builtinId="0"/>
    <cellStyle name="Obično 2" xfId="1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topLeftCell="A4" zoomScaleNormal="100" workbookViewId="0">
      <selection activeCell="N24" sqref="N24"/>
    </sheetView>
  </sheetViews>
  <sheetFormatPr defaultRowHeight="15" x14ac:dyDescent="0.2"/>
  <cols>
    <col min="1" max="1" width="3.7109375" style="1" customWidth="1"/>
    <col min="2" max="2" width="5" style="2" customWidth="1"/>
    <col min="3" max="3" width="45.85546875" style="3" customWidth="1"/>
    <col min="4" max="4" width="12.85546875" style="3" customWidth="1"/>
    <col min="5" max="5" width="18.7109375" style="3" customWidth="1"/>
    <col min="6" max="6" width="9.140625" style="3" customWidth="1"/>
    <col min="7" max="7" width="11.5703125" style="3"/>
    <col min="8" max="8" width="10" style="3" customWidth="1"/>
    <col min="9" max="10" width="9.140625" style="3" customWidth="1"/>
    <col min="11" max="11" width="11.28515625" style="3" customWidth="1"/>
    <col min="12" max="1025" width="9.140625" style="3" customWidth="1"/>
  </cols>
  <sheetData>
    <row r="1" spans="1:7" x14ac:dyDescent="0.2">
      <c r="A1" s="4" t="s">
        <v>0</v>
      </c>
      <c r="E1" s="5" t="s">
        <v>1</v>
      </c>
    </row>
    <row r="2" spans="1:7" x14ac:dyDescent="0.2">
      <c r="A2" s="4" t="s">
        <v>2</v>
      </c>
    </row>
    <row r="3" spans="1:7" ht="9.75" customHeight="1" x14ac:dyDescent="0.2">
      <c r="A3" s="4"/>
    </row>
    <row r="4" spans="1:7" ht="15.75" customHeight="1" x14ac:dyDescent="0.2">
      <c r="A4" s="221" t="s">
        <v>3</v>
      </c>
      <c r="B4" s="221"/>
      <c r="C4" s="221"/>
      <c r="D4" s="221"/>
      <c r="E4" s="221"/>
      <c r="F4" s="7"/>
    </row>
    <row r="5" spans="1:7" ht="18.75" customHeight="1" x14ac:dyDescent="0.2">
      <c r="A5" s="221" t="s">
        <v>4</v>
      </c>
      <c r="B5" s="221"/>
      <c r="C5" s="221"/>
      <c r="D5" s="221"/>
      <c r="E5" s="221"/>
      <c r="F5" s="7"/>
    </row>
    <row r="6" spans="1:7" ht="6.75" customHeight="1" x14ac:dyDescent="0.2"/>
    <row r="7" spans="1:7" ht="18.75" customHeight="1" x14ac:dyDescent="0.2">
      <c r="A7" s="8"/>
      <c r="B7" s="9"/>
      <c r="C7" s="10" t="s">
        <v>5</v>
      </c>
      <c r="D7" s="11" t="s">
        <v>6</v>
      </c>
      <c r="E7" s="12" t="s">
        <v>7</v>
      </c>
      <c r="F7" s="13"/>
    </row>
    <row r="8" spans="1:7" s="7" customFormat="1" ht="15" customHeight="1" x14ac:dyDescent="0.2">
      <c r="A8" s="14" t="s">
        <v>8</v>
      </c>
      <c r="B8" s="15"/>
      <c r="C8" s="16" t="s">
        <v>9</v>
      </c>
      <c r="D8" s="17">
        <v>636.66300000000001</v>
      </c>
      <c r="E8" s="18">
        <f>SUM(E9:E9)</f>
        <v>0</v>
      </c>
      <c r="F8" s="13"/>
    </row>
    <row r="9" spans="1:7" s="7" customFormat="1" ht="15" customHeight="1" x14ac:dyDescent="0.2">
      <c r="A9" s="19"/>
      <c r="B9" s="20" t="s">
        <v>10</v>
      </c>
      <c r="C9" s="21" t="s">
        <v>11</v>
      </c>
      <c r="D9" s="22" t="s">
        <v>12</v>
      </c>
      <c r="E9" s="23">
        <v>0</v>
      </c>
      <c r="F9" s="13"/>
    </row>
    <row r="10" spans="1:7" s="7" customFormat="1" ht="15" customHeight="1" x14ac:dyDescent="0.2">
      <c r="A10" s="24" t="s">
        <v>13</v>
      </c>
      <c r="B10" s="15"/>
      <c r="C10" s="25" t="s">
        <v>14</v>
      </c>
      <c r="D10" s="17">
        <v>641</v>
      </c>
      <c r="E10" s="26">
        <v>22.93</v>
      </c>
      <c r="F10" s="13"/>
    </row>
    <row r="11" spans="1:7" s="7" customFormat="1" ht="15" customHeight="1" x14ac:dyDescent="0.2">
      <c r="A11" s="14" t="s">
        <v>15</v>
      </c>
      <c r="B11" s="27"/>
      <c r="C11" s="28" t="s">
        <v>16</v>
      </c>
      <c r="D11" s="17">
        <v>65264</v>
      </c>
      <c r="E11" s="18">
        <f>SUM(E12:E16)</f>
        <v>14022.8</v>
      </c>
      <c r="F11" s="13"/>
    </row>
    <row r="12" spans="1:7" ht="15" customHeight="1" x14ac:dyDescent="0.2">
      <c r="A12" s="29"/>
      <c r="B12" s="30" t="s">
        <v>17</v>
      </c>
      <c r="C12" s="31" t="s">
        <v>18</v>
      </c>
      <c r="D12" s="32">
        <v>65264</v>
      </c>
      <c r="E12" s="33">
        <v>1035</v>
      </c>
      <c r="F12" s="13"/>
    </row>
    <row r="13" spans="1:7" ht="15" customHeight="1" x14ac:dyDescent="0.2">
      <c r="A13" s="29"/>
      <c r="B13" s="30" t="s">
        <v>19</v>
      </c>
      <c r="C13" s="31" t="s">
        <v>20</v>
      </c>
      <c r="D13" s="32">
        <v>65264</v>
      </c>
      <c r="E13" s="33">
        <v>190</v>
      </c>
      <c r="F13" s="13"/>
      <c r="G13" s="34"/>
    </row>
    <row r="14" spans="1:7" ht="15" customHeight="1" x14ac:dyDescent="0.2">
      <c r="A14" s="29"/>
      <c r="B14" s="30" t="s">
        <v>21</v>
      </c>
      <c r="C14" s="31" t="s">
        <v>22</v>
      </c>
      <c r="D14" s="32">
        <v>65264</v>
      </c>
      <c r="E14" s="33">
        <v>12348</v>
      </c>
      <c r="F14" s="13"/>
    </row>
    <row r="15" spans="1:7" ht="15" customHeight="1" x14ac:dyDescent="0.2">
      <c r="A15" s="35"/>
      <c r="B15" s="36" t="s">
        <v>23</v>
      </c>
      <c r="C15" s="37" t="s">
        <v>24</v>
      </c>
      <c r="D15" s="38">
        <v>65264</v>
      </c>
      <c r="E15" s="39">
        <v>449.8</v>
      </c>
      <c r="F15" s="13"/>
    </row>
    <row r="16" spans="1:7" ht="15" customHeight="1" x14ac:dyDescent="0.2">
      <c r="A16" s="8"/>
      <c r="B16" s="40" t="s">
        <v>25</v>
      </c>
      <c r="C16" s="41" t="s">
        <v>26</v>
      </c>
      <c r="D16" s="32">
        <v>65264</v>
      </c>
      <c r="E16" s="42">
        <v>0</v>
      </c>
      <c r="F16" s="13"/>
    </row>
    <row r="17" spans="1:7" ht="9.75" customHeight="1" x14ac:dyDescent="0.2">
      <c r="A17" s="14" t="s">
        <v>27</v>
      </c>
      <c r="B17" s="15"/>
      <c r="C17" s="43" t="s">
        <v>28</v>
      </c>
      <c r="D17" s="17">
        <v>66312</v>
      </c>
      <c r="E17" s="44">
        <v>1440</v>
      </c>
      <c r="F17" s="13"/>
    </row>
    <row r="18" spans="1:7" s="7" customFormat="1" ht="15" customHeight="1" x14ac:dyDescent="0.2">
      <c r="A18" s="14" t="s">
        <v>29</v>
      </c>
      <c r="B18" s="15"/>
      <c r="C18" s="16" t="s">
        <v>30</v>
      </c>
      <c r="D18" s="17">
        <v>636</v>
      </c>
      <c r="E18" s="18">
        <f>SUM(E19:E20)</f>
        <v>770961.03999999992</v>
      </c>
      <c r="F18" s="13"/>
    </row>
    <row r="19" spans="1:7" s="7" customFormat="1" ht="15" customHeight="1" x14ac:dyDescent="0.2">
      <c r="A19" s="29"/>
      <c r="B19" s="30" t="s">
        <v>31</v>
      </c>
      <c r="C19" s="45" t="s">
        <v>32</v>
      </c>
      <c r="D19" s="46">
        <v>6361</v>
      </c>
      <c r="E19" s="47">
        <v>709648.22</v>
      </c>
      <c r="F19" s="13"/>
    </row>
    <row r="20" spans="1:7" s="3" customFormat="1" ht="15" customHeight="1" x14ac:dyDescent="0.2">
      <c r="B20" s="48" t="s">
        <v>33</v>
      </c>
      <c r="C20" s="37" t="s">
        <v>34</v>
      </c>
      <c r="D20" s="38">
        <v>6361.6361999999999</v>
      </c>
      <c r="E20" s="42">
        <v>61312.82</v>
      </c>
      <c r="F20" s="13"/>
    </row>
    <row r="21" spans="1:7" ht="15" customHeight="1" x14ac:dyDescent="0.2">
      <c r="A21" s="14" t="s">
        <v>35</v>
      </c>
      <c r="B21" s="15"/>
      <c r="C21" s="16" t="s">
        <v>36</v>
      </c>
      <c r="D21" s="17"/>
      <c r="E21" s="18">
        <f>SUM(E22:E23)</f>
        <v>284766.58999999997</v>
      </c>
      <c r="F21" s="2"/>
    </row>
    <row r="22" spans="1:7" s="7" customFormat="1" ht="47.25" customHeight="1" x14ac:dyDescent="0.2">
      <c r="A22" s="49"/>
      <c r="B22" s="30" t="s">
        <v>37</v>
      </c>
      <c r="C22" s="60" t="s">
        <v>38</v>
      </c>
      <c r="D22" s="46">
        <v>67111</v>
      </c>
      <c r="E22" s="47">
        <v>59104.53</v>
      </c>
      <c r="F22" s="50"/>
    </row>
    <row r="23" spans="1:7" ht="15" customHeight="1" x14ac:dyDescent="0.2">
      <c r="A23" s="51"/>
      <c r="B23" s="52" t="s">
        <v>39</v>
      </c>
      <c r="C23" s="53" t="s">
        <v>40</v>
      </c>
      <c r="D23" s="32">
        <v>67121</v>
      </c>
      <c r="E23" s="54">
        <v>225662.06</v>
      </c>
      <c r="F23" s="2"/>
    </row>
    <row r="24" spans="1:7" ht="15" customHeight="1" x14ac:dyDescent="0.2">
      <c r="A24" s="55" t="s">
        <v>41</v>
      </c>
      <c r="B24" s="56"/>
      <c r="C24" s="57" t="s">
        <v>42</v>
      </c>
      <c r="D24" s="58"/>
      <c r="E24" s="44">
        <f>SUM(E25:E26)</f>
        <v>23960</v>
      </c>
      <c r="F24" s="2"/>
    </row>
    <row r="25" spans="1:7" ht="15" customHeight="1" x14ac:dyDescent="0.2">
      <c r="A25" s="49"/>
      <c r="B25" s="30" t="s">
        <v>43</v>
      </c>
      <c r="C25" s="45" t="s">
        <v>44</v>
      </c>
      <c r="D25" s="46">
        <v>63613</v>
      </c>
      <c r="E25" s="47">
        <v>18960</v>
      </c>
      <c r="F25" s="2"/>
    </row>
    <row r="26" spans="1:7" s="7" customFormat="1" ht="15" customHeight="1" x14ac:dyDescent="0.2">
      <c r="A26" s="49"/>
      <c r="B26" s="30" t="s">
        <v>45</v>
      </c>
      <c r="C26" s="45" t="s">
        <v>46</v>
      </c>
      <c r="D26" s="46">
        <v>63613.636229999996</v>
      </c>
      <c r="E26" s="47">
        <v>5000</v>
      </c>
      <c r="F26" s="50"/>
      <c r="G26" s="59"/>
    </row>
    <row r="27" spans="1:7" ht="15" customHeight="1" x14ac:dyDescent="0.2">
      <c r="A27" s="55" t="s">
        <v>47</v>
      </c>
      <c r="B27" s="56"/>
      <c r="C27" s="57" t="s">
        <v>48</v>
      </c>
      <c r="D27" s="58"/>
      <c r="E27" s="44">
        <f>E28</f>
        <v>12158.5</v>
      </c>
      <c r="F27" s="2"/>
    </row>
    <row r="28" spans="1:7" ht="30.75" customHeight="1" x14ac:dyDescent="0.2">
      <c r="A28" s="49"/>
      <c r="B28" s="30" t="s">
        <v>49</v>
      </c>
      <c r="C28" s="60" t="s">
        <v>50</v>
      </c>
      <c r="D28" s="46">
        <v>63613.636229999996</v>
      </c>
      <c r="E28" s="47">
        <v>12158.5</v>
      </c>
      <c r="F28" s="2"/>
    </row>
    <row r="29" spans="1:7" ht="15" customHeight="1" x14ac:dyDescent="0.2">
      <c r="A29" s="61">
        <v>9</v>
      </c>
      <c r="B29" s="62"/>
      <c r="C29" s="63" t="s">
        <v>51</v>
      </c>
      <c r="D29" s="64"/>
      <c r="E29" s="65">
        <f>SUM(E30:E32)</f>
        <v>46578.04</v>
      </c>
      <c r="F29" s="2"/>
    </row>
    <row r="30" spans="1:7" ht="15" customHeight="1" x14ac:dyDescent="0.2">
      <c r="A30" s="66"/>
      <c r="B30" s="5" t="s">
        <v>52</v>
      </c>
      <c r="C30" s="53" t="s">
        <v>53</v>
      </c>
      <c r="D30" s="32" t="s">
        <v>54</v>
      </c>
      <c r="E30" s="54">
        <v>39569.120000000003</v>
      </c>
      <c r="F30" s="2"/>
    </row>
    <row r="31" spans="1:7" ht="15" customHeight="1" x14ac:dyDescent="0.2">
      <c r="A31" s="66"/>
      <c r="B31" s="5" t="s">
        <v>55</v>
      </c>
      <c r="C31" s="53" t="s">
        <v>56</v>
      </c>
      <c r="D31" s="32">
        <v>661510</v>
      </c>
      <c r="E31" s="54">
        <v>2532.3200000000002</v>
      </c>
      <c r="F31" s="2"/>
    </row>
    <row r="32" spans="1:7" ht="10.5" customHeight="1" x14ac:dyDescent="0.2">
      <c r="A32" s="66"/>
      <c r="B32" s="5" t="s">
        <v>57</v>
      </c>
      <c r="C32" s="31" t="s">
        <v>58</v>
      </c>
      <c r="D32" s="32">
        <v>661511</v>
      </c>
      <c r="E32" s="54">
        <v>4476.6000000000004</v>
      </c>
      <c r="F32" s="2"/>
    </row>
    <row r="33" spans="1:6" s="7" customFormat="1" ht="15" customHeight="1" x14ac:dyDescent="0.2">
      <c r="A33" s="8"/>
      <c r="B33" s="6"/>
      <c r="C33" s="67" t="s">
        <v>59</v>
      </c>
      <c r="D33" s="68"/>
      <c r="E33" s="69">
        <f>E8+E10+E11+E17+E18+E21+E24+E27+E29</f>
        <v>1153909.8999999999</v>
      </c>
      <c r="F33" s="50"/>
    </row>
    <row r="34" spans="1:6" s="7" customFormat="1" ht="9" customHeight="1" x14ac:dyDescent="0.2">
      <c r="A34" s="1"/>
      <c r="B34" s="2"/>
      <c r="C34" s="3"/>
      <c r="D34" s="3"/>
      <c r="E34" s="3"/>
      <c r="F34" s="70"/>
    </row>
    <row r="35" spans="1:6" s="7" customFormat="1" ht="15" customHeight="1" x14ac:dyDescent="0.2">
      <c r="A35" s="71" t="s">
        <v>60</v>
      </c>
      <c r="B35" s="9"/>
      <c r="C35" s="34"/>
      <c r="D35" s="34"/>
      <c r="E35" s="34"/>
    </row>
    <row r="36" spans="1:6" ht="12.75" customHeight="1" x14ac:dyDescent="0.2">
      <c r="A36" s="72" t="s">
        <v>61</v>
      </c>
      <c r="B36" s="73"/>
      <c r="C36" s="74"/>
      <c r="D36" s="72"/>
      <c r="E36" s="72"/>
    </row>
    <row r="37" spans="1:6" x14ac:dyDescent="0.2">
      <c r="A37" s="34" t="s">
        <v>62</v>
      </c>
      <c r="B37" s="9"/>
      <c r="D37" s="34"/>
      <c r="E37" s="34"/>
    </row>
    <row r="38" spans="1:6" x14ac:dyDescent="0.2">
      <c r="B38" s="9"/>
      <c r="C38" s="34"/>
      <c r="D38" s="222" t="s">
        <v>63</v>
      </c>
      <c r="E38" s="222"/>
    </row>
    <row r="39" spans="1:6" x14ac:dyDescent="0.2">
      <c r="A39" s="34" t="s">
        <v>165</v>
      </c>
      <c r="B39" s="34"/>
      <c r="D39" s="222" t="s">
        <v>64</v>
      </c>
      <c r="E39" s="222"/>
    </row>
    <row r="40" spans="1:6" x14ac:dyDescent="0.2">
      <c r="A40" s="75" t="s">
        <v>65</v>
      </c>
      <c r="C40" s="9"/>
    </row>
    <row r="42" spans="1:6" ht="12.75" customHeight="1" x14ac:dyDescent="0.2"/>
  </sheetData>
  <mergeCells count="4">
    <mergeCell ref="A4:E4"/>
    <mergeCell ref="A5:E5"/>
    <mergeCell ref="D38:E38"/>
    <mergeCell ref="D39:E39"/>
  </mergeCells>
  <pageMargins left="0.74791666666666701" right="0.74791666666666701" top="0.98402777777777795" bottom="0.75" header="0.51180555555555496" footer="0.51180555555555496"/>
  <pageSetup paperSize="9" scale="8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7"/>
  <sheetViews>
    <sheetView tabSelected="1" topLeftCell="A34" zoomScaleNormal="100" workbookViewId="0">
      <selection activeCell="A71" sqref="A71"/>
    </sheetView>
  </sheetViews>
  <sheetFormatPr defaultRowHeight="12.75" x14ac:dyDescent="0.2"/>
  <cols>
    <col min="1" max="1" width="2.42578125" style="76" customWidth="1"/>
    <col min="2" max="2" width="5.5703125" style="76" customWidth="1"/>
    <col min="3" max="3" width="51.28515625" style="76" customWidth="1"/>
    <col min="4" max="4" width="8" style="76" customWidth="1"/>
    <col min="5" max="7" width="13.5703125" style="76" customWidth="1"/>
    <col min="8" max="8" width="13.5703125" style="77" customWidth="1"/>
    <col min="9" max="9" width="13.5703125" style="76" customWidth="1"/>
    <col min="10" max="1025" width="9.140625" style="76" customWidth="1"/>
  </cols>
  <sheetData>
    <row r="1" spans="1:256" s="80" customFormat="1" x14ac:dyDescent="0.2">
      <c r="A1" s="78" t="s">
        <v>0</v>
      </c>
      <c r="B1" s="76"/>
      <c r="C1" s="76"/>
      <c r="D1" s="76"/>
      <c r="E1" s="76"/>
      <c r="F1" s="76"/>
      <c r="G1" s="76"/>
      <c r="H1" s="77"/>
      <c r="I1" s="79" t="s">
        <v>66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</row>
    <row r="2" spans="1:256" s="80" customFormat="1" x14ac:dyDescent="0.2">
      <c r="A2" s="78" t="s">
        <v>2</v>
      </c>
      <c r="B2" s="76"/>
      <c r="C2" s="76"/>
      <c r="D2" s="76"/>
      <c r="E2" s="76"/>
      <c r="F2" s="76"/>
      <c r="G2" s="76"/>
      <c r="H2" s="77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</row>
    <row r="3" spans="1:256" s="80" customFormat="1" x14ac:dyDescent="0.2">
      <c r="A3" s="78"/>
      <c r="B3" s="76"/>
      <c r="C3" s="76"/>
      <c r="D3" s="76"/>
      <c r="E3" s="76"/>
      <c r="F3" s="76"/>
      <c r="G3" s="76"/>
      <c r="H3" s="77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pans="1:256" s="80" customFormat="1" ht="20.25" customHeight="1" x14ac:dyDescent="0.2">
      <c r="A4" s="76"/>
      <c r="B4" s="81"/>
      <c r="C4" s="223" t="s">
        <v>67</v>
      </c>
      <c r="D4" s="223"/>
      <c r="E4" s="223"/>
      <c r="F4" s="223"/>
      <c r="G4" s="223"/>
      <c r="H4" s="223"/>
      <c r="I4" s="223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</row>
    <row r="5" spans="1:256" s="80" customFormat="1" x14ac:dyDescent="0.2">
      <c r="A5" s="76"/>
      <c r="B5" s="76"/>
      <c r="C5" s="76"/>
      <c r="D5" s="76"/>
      <c r="E5" s="76"/>
      <c r="F5" s="76"/>
      <c r="G5" s="76"/>
      <c r="H5" s="7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</row>
    <row r="6" spans="1:256" s="80" customFormat="1" ht="25.5" x14ac:dyDescent="0.2">
      <c r="A6" s="82"/>
      <c r="B6" s="83"/>
      <c r="C6" s="84" t="s">
        <v>68</v>
      </c>
      <c r="D6" s="85" t="s">
        <v>6</v>
      </c>
      <c r="E6" s="86" t="s">
        <v>69</v>
      </c>
      <c r="F6" s="87" t="s">
        <v>70</v>
      </c>
      <c r="G6" s="87" t="s">
        <v>71</v>
      </c>
      <c r="H6" s="88" t="s">
        <v>72</v>
      </c>
      <c r="I6" s="89" t="s">
        <v>73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  <c r="IU6" s="76"/>
      <c r="IV6" s="76"/>
    </row>
    <row r="7" spans="1:256" s="80" customFormat="1" x14ac:dyDescent="0.2">
      <c r="A7" s="90" t="s">
        <v>74</v>
      </c>
      <c r="B7" s="91"/>
      <c r="C7" s="92" t="s">
        <v>75</v>
      </c>
      <c r="D7" s="93">
        <v>3</v>
      </c>
      <c r="E7" s="94">
        <f>E8+E14+E44+E45</f>
        <v>65700.299999999988</v>
      </c>
      <c r="F7" s="94">
        <f>F8+F14+F44+F45</f>
        <v>886481.33000000007</v>
      </c>
      <c r="G7" s="94">
        <f>G8+G14+G44+G45</f>
        <v>5969.94</v>
      </c>
      <c r="H7" s="94">
        <f>H8+H14+H44+H45</f>
        <v>59741.399999999994</v>
      </c>
      <c r="I7" s="95">
        <f t="shared" ref="I7:I52" si="0">SUM(E7:H7)</f>
        <v>1017892.9700000001</v>
      </c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pans="1:256" s="80" customFormat="1" x14ac:dyDescent="0.2">
      <c r="A8" s="96" t="s">
        <v>8</v>
      </c>
      <c r="B8" s="97"/>
      <c r="C8" s="98" t="s">
        <v>76</v>
      </c>
      <c r="D8" s="99">
        <v>31</v>
      </c>
      <c r="E8" s="100">
        <f>SUM(E9:E13)</f>
        <v>19769.3</v>
      </c>
      <c r="F8" s="101">
        <f>SUM(F9:F13)</f>
        <v>796926.03</v>
      </c>
      <c r="G8" s="102">
        <f>SUM(G9:G13)</f>
        <v>136.6</v>
      </c>
      <c r="H8" s="102">
        <f>SUM(H9:H13)</f>
        <v>26182.589999999997</v>
      </c>
      <c r="I8" s="95">
        <f t="shared" si="0"/>
        <v>843014.52</v>
      </c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</row>
    <row r="9" spans="1:256" s="80" customFormat="1" x14ac:dyDescent="0.2">
      <c r="A9" s="103"/>
      <c r="B9" s="104" t="s">
        <v>10</v>
      </c>
      <c r="C9" s="105" t="s">
        <v>77</v>
      </c>
      <c r="D9" s="106"/>
      <c r="E9" s="107">
        <v>15939.3</v>
      </c>
      <c r="F9" s="108">
        <v>639723.68000000005</v>
      </c>
      <c r="G9" s="109">
        <v>0</v>
      </c>
      <c r="H9" s="108">
        <v>22139.55</v>
      </c>
      <c r="I9" s="95">
        <f t="shared" si="0"/>
        <v>677802.53000000014</v>
      </c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  <c r="IV9" s="76"/>
    </row>
    <row r="10" spans="1:256" s="80" customFormat="1" x14ac:dyDescent="0.2">
      <c r="A10" s="103"/>
      <c r="B10" s="104" t="s">
        <v>78</v>
      </c>
      <c r="C10" s="105" t="s">
        <v>79</v>
      </c>
      <c r="D10" s="106"/>
      <c r="E10" s="107">
        <v>0</v>
      </c>
      <c r="F10" s="108">
        <v>0</v>
      </c>
      <c r="G10" s="109">
        <v>0</v>
      </c>
      <c r="H10" s="108">
        <v>0</v>
      </c>
      <c r="I10" s="95">
        <f t="shared" si="0"/>
        <v>0</v>
      </c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 s="80" customFormat="1" x14ac:dyDescent="0.2">
      <c r="A11" s="103"/>
      <c r="B11" s="104" t="s">
        <v>80</v>
      </c>
      <c r="C11" s="105" t="s">
        <v>81</v>
      </c>
      <c r="D11" s="106"/>
      <c r="E11" s="107">
        <v>0</v>
      </c>
      <c r="F11" s="108">
        <v>25129.17</v>
      </c>
      <c r="G11" s="110">
        <v>117.25</v>
      </c>
      <c r="H11" s="108">
        <v>0</v>
      </c>
      <c r="I11" s="95">
        <f t="shared" si="0"/>
        <v>25246.42</v>
      </c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pans="1:256" s="80" customFormat="1" ht="25.5" x14ac:dyDescent="0.2">
      <c r="A12" s="103"/>
      <c r="B12" s="104" t="s">
        <v>82</v>
      </c>
      <c r="C12" s="111" t="s">
        <v>83</v>
      </c>
      <c r="D12" s="106"/>
      <c r="E12" s="107">
        <v>1200</v>
      </c>
      <c r="F12" s="108">
        <v>22330.33</v>
      </c>
      <c r="G12" s="110">
        <v>0</v>
      </c>
      <c r="H12" s="108">
        <v>390.01</v>
      </c>
      <c r="I12" s="95">
        <f t="shared" si="0"/>
        <v>23920.34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</row>
    <row r="13" spans="1:256" s="80" customFormat="1" x14ac:dyDescent="0.2">
      <c r="A13" s="112"/>
      <c r="B13" s="113" t="s">
        <v>84</v>
      </c>
      <c r="C13" s="114" t="s">
        <v>85</v>
      </c>
      <c r="D13" s="115"/>
      <c r="E13" s="116">
        <v>2630</v>
      </c>
      <c r="F13" s="117">
        <v>109742.85</v>
      </c>
      <c r="G13" s="118">
        <v>19.350000000000001</v>
      </c>
      <c r="H13" s="117">
        <v>3653.03</v>
      </c>
      <c r="I13" s="95">
        <f t="shared" si="0"/>
        <v>116045.23000000001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pans="1:256" s="80" customFormat="1" x14ac:dyDescent="0.2">
      <c r="A14" s="96" t="s">
        <v>13</v>
      </c>
      <c r="B14" s="119"/>
      <c r="C14" s="120" t="s">
        <v>86</v>
      </c>
      <c r="D14" s="121">
        <v>32</v>
      </c>
      <c r="E14" s="122">
        <f>E15+E20+E25+E37+E38</f>
        <v>45338.63</v>
      </c>
      <c r="F14" s="122">
        <f>F15+F20+F25+F37+F38</f>
        <v>89555.3</v>
      </c>
      <c r="G14" s="122">
        <f>G15+G20+G25+G37+G38</f>
        <v>5826.5599999999995</v>
      </c>
      <c r="H14" s="122">
        <f>H15+H20+H25+H37+H38</f>
        <v>33558.81</v>
      </c>
      <c r="I14" s="95">
        <f t="shared" si="0"/>
        <v>174279.3</v>
      </c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</row>
    <row r="15" spans="1:256" s="80" customFormat="1" x14ac:dyDescent="0.2">
      <c r="A15" s="123"/>
      <c r="B15" s="124" t="s">
        <v>87</v>
      </c>
      <c r="C15" s="125" t="s">
        <v>88</v>
      </c>
      <c r="D15" s="126">
        <v>321</v>
      </c>
      <c r="E15" s="127">
        <f>SUM(E16:E19)</f>
        <v>6511.8899999999994</v>
      </c>
      <c r="F15" s="127">
        <f>SUM(F16:F19)</f>
        <v>24711.7</v>
      </c>
      <c r="G15" s="127">
        <f>SUM(G16:G19)</f>
        <v>0</v>
      </c>
      <c r="H15" s="127">
        <f>SUM(H16:H19)</f>
        <v>846.4</v>
      </c>
      <c r="I15" s="95">
        <f t="shared" si="0"/>
        <v>32069.99</v>
      </c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  <c r="IV15" s="76"/>
    </row>
    <row r="16" spans="1:256" s="80" customFormat="1" x14ac:dyDescent="0.2">
      <c r="A16" s="96"/>
      <c r="B16" s="128" t="s">
        <v>89</v>
      </c>
      <c r="C16" s="105" t="s">
        <v>90</v>
      </c>
      <c r="D16" s="106"/>
      <c r="E16" s="107">
        <v>4427.03</v>
      </c>
      <c r="F16" s="108"/>
      <c r="G16" s="109"/>
      <c r="H16" s="108">
        <v>686.4</v>
      </c>
      <c r="I16" s="95">
        <f t="shared" si="0"/>
        <v>5113.4299999999994</v>
      </c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  <c r="IR16" s="76"/>
      <c r="IS16" s="76"/>
      <c r="IT16" s="76"/>
      <c r="IU16" s="76"/>
      <c r="IV16" s="76"/>
    </row>
    <row r="17" spans="1:256" s="80" customFormat="1" x14ac:dyDescent="0.2">
      <c r="A17" s="96"/>
      <c r="B17" s="128" t="s">
        <v>91</v>
      </c>
      <c r="C17" s="105" t="s">
        <v>92</v>
      </c>
      <c r="D17" s="106"/>
      <c r="E17" s="107">
        <v>81.11</v>
      </c>
      <c r="F17" s="108">
        <v>24711.7</v>
      </c>
      <c r="G17" s="109"/>
      <c r="H17" s="108"/>
      <c r="I17" s="95">
        <f t="shared" si="0"/>
        <v>24792.81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pans="1:256" s="80" customFormat="1" x14ac:dyDescent="0.2">
      <c r="A18" s="96"/>
      <c r="B18" s="128" t="s">
        <v>93</v>
      </c>
      <c r="C18" s="105" t="s">
        <v>94</v>
      </c>
      <c r="D18" s="106"/>
      <c r="E18" s="107">
        <v>350</v>
      </c>
      <c r="F18" s="108"/>
      <c r="G18" s="109"/>
      <c r="H18" s="108">
        <v>160</v>
      </c>
      <c r="I18" s="95">
        <f t="shared" si="0"/>
        <v>510</v>
      </c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s="80" customFormat="1" x14ac:dyDescent="0.2">
      <c r="A19" s="96"/>
      <c r="B19" s="129" t="s">
        <v>95</v>
      </c>
      <c r="C19" s="105" t="s">
        <v>96</v>
      </c>
      <c r="D19" s="106"/>
      <c r="E19" s="107">
        <v>1653.75</v>
      </c>
      <c r="F19" s="108"/>
      <c r="G19" s="109"/>
      <c r="H19" s="108"/>
      <c r="I19" s="95">
        <f t="shared" si="0"/>
        <v>1653.75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 s="80" customFormat="1" x14ac:dyDescent="0.2">
      <c r="A20" s="130"/>
      <c r="B20" s="131" t="s">
        <v>97</v>
      </c>
      <c r="C20" s="125" t="s">
        <v>98</v>
      </c>
      <c r="D20" s="126">
        <v>322</v>
      </c>
      <c r="E20" s="132">
        <f>SUM(E21:E24)</f>
        <v>25956.52</v>
      </c>
      <c r="F20" s="132">
        <f>SUM(F21:F24)</f>
        <v>47681.3</v>
      </c>
      <c r="G20" s="132">
        <f>SUM(G21:G24)</f>
        <v>2893.54</v>
      </c>
      <c r="H20" s="132">
        <f>SUM(H21:H24)</f>
        <v>13032.17</v>
      </c>
      <c r="I20" s="95">
        <f t="shared" si="0"/>
        <v>89563.53</v>
      </c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 s="80" customFormat="1" x14ac:dyDescent="0.2">
      <c r="A21" s="133"/>
      <c r="B21" s="134" t="s">
        <v>99</v>
      </c>
      <c r="C21" s="105" t="s">
        <v>100</v>
      </c>
      <c r="D21" s="106"/>
      <c r="E21" s="107">
        <v>5760.08</v>
      </c>
      <c r="F21" s="108">
        <v>47681.3</v>
      </c>
      <c r="G21" s="109">
        <v>2893.54</v>
      </c>
      <c r="H21" s="108">
        <v>12601.13</v>
      </c>
      <c r="I21" s="95">
        <f t="shared" si="0"/>
        <v>68936.05</v>
      </c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 s="80" customFormat="1" x14ac:dyDescent="0.2">
      <c r="A22" s="133"/>
      <c r="B22" s="134" t="s">
        <v>101</v>
      </c>
      <c r="C22" s="105" t="s">
        <v>102</v>
      </c>
      <c r="D22" s="106"/>
      <c r="E22" s="107">
        <v>18995.38</v>
      </c>
      <c r="F22" s="108"/>
      <c r="G22" s="109"/>
      <c r="H22" s="108"/>
      <c r="I22" s="95">
        <f t="shared" si="0"/>
        <v>18995.38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s="80" customFormat="1" x14ac:dyDescent="0.2">
      <c r="A23" s="133"/>
      <c r="B23" s="134" t="s">
        <v>103</v>
      </c>
      <c r="C23" s="105" t="s">
        <v>104</v>
      </c>
      <c r="D23" s="106"/>
      <c r="E23" s="107">
        <v>988.7</v>
      </c>
      <c r="F23" s="108"/>
      <c r="G23" s="109"/>
      <c r="H23" s="108">
        <v>431.04</v>
      </c>
      <c r="I23" s="95">
        <f t="shared" si="0"/>
        <v>1419.74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 s="80" customFormat="1" x14ac:dyDescent="0.2">
      <c r="A24" s="133"/>
      <c r="B24" s="135" t="s">
        <v>105</v>
      </c>
      <c r="C24" s="105" t="s">
        <v>106</v>
      </c>
      <c r="D24" s="106"/>
      <c r="E24" s="107">
        <v>212.36</v>
      </c>
      <c r="F24" s="108"/>
      <c r="G24" s="109"/>
      <c r="H24" s="108"/>
      <c r="I24" s="95">
        <f t="shared" si="0"/>
        <v>212.36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s="80" customFormat="1" x14ac:dyDescent="0.2">
      <c r="A25" s="123"/>
      <c r="B25" s="136" t="s">
        <v>107</v>
      </c>
      <c r="C25" s="125" t="s">
        <v>108</v>
      </c>
      <c r="D25" s="126">
        <v>323</v>
      </c>
      <c r="E25" s="132">
        <f>SUM(E26:E36)</f>
        <v>11871.099999999999</v>
      </c>
      <c r="F25" s="132">
        <f>SUM(F26:F36)</f>
        <v>13708.3</v>
      </c>
      <c r="G25" s="132">
        <f>SUM(G26:G36)</f>
        <v>0</v>
      </c>
      <c r="H25" s="132">
        <f>SUM(H26:H36)</f>
        <v>821.81</v>
      </c>
      <c r="I25" s="95">
        <f t="shared" si="0"/>
        <v>26401.21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  <c r="IV25" s="76"/>
    </row>
    <row r="26" spans="1:256" s="80" customFormat="1" x14ac:dyDescent="0.2">
      <c r="A26" s="137"/>
      <c r="B26" s="134" t="s">
        <v>109</v>
      </c>
      <c r="C26" s="105" t="s">
        <v>110</v>
      </c>
      <c r="D26" s="106"/>
      <c r="E26" s="107">
        <v>639.36</v>
      </c>
      <c r="F26" s="108"/>
      <c r="G26" s="109"/>
      <c r="H26" s="108"/>
      <c r="I26" s="95">
        <f t="shared" si="0"/>
        <v>639.36</v>
      </c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  <c r="IV26" s="76"/>
    </row>
    <row r="27" spans="1:256" s="80" customFormat="1" x14ac:dyDescent="0.2">
      <c r="A27" s="137"/>
      <c r="B27" s="134" t="s">
        <v>111</v>
      </c>
      <c r="C27" s="105" t="s">
        <v>112</v>
      </c>
      <c r="D27" s="106"/>
      <c r="E27" s="107">
        <v>3719.04</v>
      </c>
      <c r="F27" s="108"/>
      <c r="G27" s="109"/>
      <c r="H27" s="108"/>
      <c r="I27" s="95">
        <f t="shared" si="0"/>
        <v>3719.04</v>
      </c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  <c r="IV27" s="76"/>
    </row>
    <row r="28" spans="1:256" s="80" customFormat="1" x14ac:dyDescent="0.2">
      <c r="A28" s="137"/>
      <c r="B28" s="134" t="s">
        <v>113</v>
      </c>
      <c r="C28" s="105" t="s">
        <v>114</v>
      </c>
      <c r="D28" s="106"/>
      <c r="E28" s="107">
        <v>1175.0899999999999</v>
      </c>
      <c r="F28" s="108"/>
      <c r="G28" s="109"/>
      <c r="H28" s="108"/>
      <c r="I28" s="95">
        <f t="shared" si="0"/>
        <v>1175.0899999999999</v>
      </c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  <c r="IV28" s="76"/>
    </row>
    <row r="29" spans="1:256" s="80" customFormat="1" x14ac:dyDescent="0.2">
      <c r="A29" s="137"/>
      <c r="B29" s="134" t="s">
        <v>115</v>
      </c>
      <c r="C29" s="105" t="s">
        <v>116</v>
      </c>
      <c r="D29" s="106"/>
      <c r="E29" s="107">
        <v>1967.47</v>
      </c>
      <c r="F29" s="108"/>
      <c r="G29" s="109"/>
      <c r="H29" s="108"/>
      <c r="I29" s="95">
        <f t="shared" si="0"/>
        <v>1967.47</v>
      </c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  <c r="IV29" s="76"/>
    </row>
    <row r="30" spans="1:256" s="80" customFormat="1" x14ac:dyDescent="0.2">
      <c r="A30" s="137"/>
      <c r="B30" s="134" t="s">
        <v>117</v>
      </c>
      <c r="C30" s="105" t="s">
        <v>118</v>
      </c>
      <c r="D30" s="106"/>
      <c r="E30" s="107"/>
      <c r="F30" s="108"/>
      <c r="G30" s="109"/>
      <c r="H30" s="108"/>
      <c r="I30" s="95">
        <f t="shared" si="0"/>
        <v>0</v>
      </c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  <c r="IV30" s="76"/>
    </row>
    <row r="31" spans="1:256" s="80" customFormat="1" x14ac:dyDescent="0.2">
      <c r="A31" s="137"/>
      <c r="B31" s="134" t="s">
        <v>119</v>
      </c>
      <c r="C31" s="105" t="s">
        <v>120</v>
      </c>
      <c r="D31" s="106"/>
      <c r="E31" s="107">
        <v>142.34</v>
      </c>
      <c r="F31" s="108"/>
      <c r="G31" s="109"/>
      <c r="H31" s="108"/>
      <c r="I31" s="95">
        <f t="shared" si="0"/>
        <v>142.34</v>
      </c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  <c r="IV31" s="76"/>
    </row>
    <row r="32" spans="1:256" s="80" customFormat="1" x14ac:dyDescent="0.2">
      <c r="A32" s="137"/>
      <c r="B32" s="134" t="s">
        <v>121</v>
      </c>
      <c r="C32" s="105" t="s">
        <v>122</v>
      </c>
      <c r="D32" s="106"/>
      <c r="E32" s="107"/>
      <c r="F32" s="108"/>
      <c r="G32" s="109"/>
      <c r="H32" s="108"/>
      <c r="I32" s="95">
        <f t="shared" si="0"/>
        <v>0</v>
      </c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  <c r="IV32" s="76"/>
    </row>
    <row r="33" spans="1:256" s="80" customFormat="1" x14ac:dyDescent="0.2">
      <c r="A33" s="137"/>
      <c r="B33" s="134" t="s">
        <v>123</v>
      </c>
      <c r="C33" s="105" t="s">
        <v>124</v>
      </c>
      <c r="D33" s="106"/>
      <c r="E33" s="107">
        <v>42.32</v>
      </c>
      <c r="F33" s="108"/>
      <c r="G33" s="109"/>
      <c r="H33" s="108"/>
      <c r="I33" s="95">
        <f t="shared" si="0"/>
        <v>42.32</v>
      </c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  <c r="IV33" s="76"/>
    </row>
    <row r="34" spans="1:256" s="80" customFormat="1" x14ac:dyDescent="0.2">
      <c r="A34" s="137"/>
      <c r="B34" s="134" t="s">
        <v>125</v>
      </c>
      <c r="C34" s="105" t="s">
        <v>126</v>
      </c>
      <c r="D34" s="106"/>
      <c r="E34" s="107">
        <v>1937.5</v>
      </c>
      <c r="F34" s="108"/>
      <c r="G34" s="109"/>
      <c r="H34" s="108"/>
      <c r="I34" s="95">
        <f t="shared" si="0"/>
        <v>1937.5</v>
      </c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6"/>
      <c r="FL34" s="76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6"/>
      <c r="GH34" s="76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6"/>
      <c r="HD34" s="76"/>
      <c r="HE34" s="76"/>
      <c r="HF34" s="76"/>
      <c r="HG34" s="76"/>
      <c r="HH34" s="76"/>
      <c r="HI34" s="76"/>
      <c r="HJ34" s="76"/>
      <c r="HK34" s="76"/>
      <c r="HL34" s="76"/>
      <c r="HM34" s="76"/>
      <c r="HN34" s="76"/>
      <c r="HO34" s="76"/>
      <c r="HP34" s="76"/>
      <c r="HQ34" s="76"/>
      <c r="HR34" s="76"/>
      <c r="HS34" s="76"/>
      <c r="HT34" s="76"/>
      <c r="HU34" s="76"/>
      <c r="HV34" s="76"/>
      <c r="HW34" s="76"/>
      <c r="HX34" s="76"/>
      <c r="HY34" s="76"/>
      <c r="HZ34" s="76"/>
      <c r="IA34" s="76"/>
      <c r="IB34" s="76"/>
      <c r="IC34" s="76"/>
      <c r="ID34" s="76"/>
      <c r="IE34" s="76"/>
      <c r="IF34" s="76"/>
      <c r="IG34" s="76"/>
      <c r="IH34" s="76"/>
      <c r="II34" s="76"/>
      <c r="IJ34" s="76"/>
      <c r="IK34" s="76"/>
      <c r="IL34" s="76"/>
      <c r="IM34" s="76"/>
      <c r="IN34" s="76"/>
      <c r="IO34" s="76"/>
      <c r="IP34" s="76"/>
      <c r="IQ34" s="76"/>
      <c r="IR34" s="76"/>
      <c r="IS34" s="76"/>
      <c r="IT34" s="76"/>
      <c r="IU34" s="76"/>
      <c r="IV34" s="76"/>
    </row>
    <row r="35" spans="1:256" s="80" customFormat="1" x14ac:dyDescent="0.2">
      <c r="A35" s="137"/>
      <c r="B35" s="134" t="s">
        <v>127</v>
      </c>
      <c r="C35" s="138" t="s">
        <v>128</v>
      </c>
      <c r="D35" s="106"/>
      <c r="E35" s="107">
        <v>1634.97</v>
      </c>
      <c r="F35" s="108"/>
      <c r="G35" s="109"/>
      <c r="H35" s="108">
        <v>821.81</v>
      </c>
      <c r="I35" s="95">
        <f t="shared" si="0"/>
        <v>2456.7799999999997</v>
      </c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  <c r="IJ35" s="76"/>
      <c r="IK35" s="76"/>
      <c r="IL35" s="76"/>
      <c r="IM35" s="76"/>
      <c r="IN35" s="76"/>
      <c r="IO35" s="76"/>
      <c r="IP35" s="76"/>
      <c r="IQ35" s="76"/>
      <c r="IR35" s="76"/>
      <c r="IS35" s="76"/>
      <c r="IT35" s="76"/>
      <c r="IU35" s="76"/>
      <c r="IV35" s="76"/>
    </row>
    <row r="36" spans="1:256" s="80" customFormat="1" x14ac:dyDescent="0.2">
      <c r="A36" s="137"/>
      <c r="B36" s="134" t="s">
        <v>129</v>
      </c>
      <c r="C36" s="138" t="s">
        <v>130</v>
      </c>
      <c r="D36" s="106"/>
      <c r="E36" s="107">
        <v>613.01</v>
      </c>
      <c r="F36" s="108">
        <v>13708.3</v>
      </c>
      <c r="G36" s="109"/>
      <c r="H36" s="108"/>
      <c r="I36" s="95">
        <f t="shared" si="0"/>
        <v>14321.31</v>
      </c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  <c r="IL36" s="76"/>
      <c r="IM36" s="76"/>
      <c r="IN36" s="76"/>
      <c r="IO36" s="76"/>
      <c r="IP36" s="76"/>
      <c r="IQ36" s="76"/>
      <c r="IR36" s="76"/>
      <c r="IS36" s="76"/>
      <c r="IT36" s="76"/>
      <c r="IU36" s="76"/>
      <c r="IV36" s="76"/>
    </row>
    <row r="37" spans="1:256" s="80" customFormat="1" x14ac:dyDescent="0.2">
      <c r="A37" s="139"/>
      <c r="B37" s="131" t="s">
        <v>131</v>
      </c>
      <c r="C37" s="125" t="s">
        <v>132</v>
      </c>
      <c r="D37" s="126">
        <v>324</v>
      </c>
      <c r="E37" s="140">
        <v>0</v>
      </c>
      <c r="F37" s="140">
        <v>0</v>
      </c>
      <c r="G37" s="127">
        <v>0</v>
      </c>
      <c r="H37" s="140">
        <v>0</v>
      </c>
      <c r="I37" s="95">
        <f t="shared" si="0"/>
        <v>0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6"/>
      <c r="FL37" s="76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6"/>
      <c r="GH37" s="76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6"/>
      <c r="HD37" s="76"/>
      <c r="HE37" s="76"/>
      <c r="HF37" s="76"/>
      <c r="HG37" s="76"/>
      <c r="HH37" s="76"/>
      <c r="HI37" s="76"/>
      <c r="HJ37" s="76"/>
      <c r="HK37" s="76"/>
      <c r="HL37" s="76"/>
      <c r="HM37" s="76"/>
      <c r="HN37" s="76"/>
      <c r="HO37" s="76"/>
      <c r="HP37" s="76"/>
      <c r="HQ37" s="76"/>
      <c r="HR37" s="76"/>
      <c r="HS37" s="76"/>
      <c r="HT37" s="76"/>
      <c r="HU37" s="76"/>
      <c r="HV37" s="76"/>
      <c r="HW37" s="76"/>
      <c r="HX37" s="76"/>
      <c r="HY37" s="76"/>
      <c r="HZ37" s="76"/>
      <c r="IA37" s="76"/>
      <c r="IB37" s="76"/>
      <c r="IC37" s="76"/>
      <c r="ID37" s="76"/>
      <c r="IE37" s="76"/>
      <c r="IF37" s="76"/>
      <c r="IG37" s="76"/>
      <c r="IH37" s="76"/>
      <c r="II37" s="76"/>
      <c r="IJ37" s="76"/>
      <c r="IK37" s="76"/>
      <c r="IL37" s="76"/>
      <c r="IM37" s="76"/>
      <c r="IN37" s="76"/>
      <c r="IO37" s="76"/>
      <c r="IP37" s="76"/>
      <c r="IQ37" s="76"/>
      <c r="IR37" s="76"/>
      <c r="IS37" s="76"/>
      <c r="IT37" s="76"/>
      <c r="IU37" s="76"/>
      <c r="IV37" s="76"/>
    </row>
    <row r="38" spans="1:256" s="80" customFormat="1" x14ac:dyDescent="0.2">
      <c r="A38" s="139"/>
      <c r="B38" s="131" t="s">
        <v>133</v>
      </c>
      <c r="C38" s="125" t="s">
        <v>134</v>
      </c>
      <c r="D38" s="126">
        <v>329</v>
      </c>
      <c r="E38" s="140">
        <f>SUM(E39:E43)</f>
        <v>999.12</v>
      </c>
      <c r="F38" s="140">
        <f>SUM(F39:F43)</f>
        <v>3454</v>
      </c>
      <c r="G38" s="140">
        <f>SUM(G39:G43)</f>
        <v>2933.02</v>
      </c>
      <c r="H38" s="140">
        <f>SUM(H39:H43)</f>
        <v>18858.43</v>
      </c>
      <c r="I38" s="95">
        <f t="shared" si="0"/>
        <v>26244.57</v>
      </c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  <c r="IV38" s="76"/>
    </row>
    <row r="39" spans="1:256" s="80" customFormat="1" x14ac:dyDescent="0.2">
      <c r="A39" s="137"/>
      <c r="B39" s="135" t="s">
        <v>135</v>
      </c>
      <c r="C39" s="105" t="s">
        <v>136</v>
      </c>
      <c r="D39" s="106"/>
      <c r="E39" s="107"/>
      <c r="F39" s="108"/>
      <c r="G39" s="109"/>
      <c r="H39" s="108"/>
      <c r="I39" s="95">
        <f t="shared" si="0"/>
        <v>0</v>
      </c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6"/>
      <c r="FL39" s="76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6"/>
      <c r="GH39" s="76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6"/>
      <c r="HD39" s="76"/>
      <c r="HE39" s="76"/>
      <c r="HF39" s="76"/>
      <c r="HG39" s="76"/>
      <c r="HH39" s="76"/>
      <c r="HI39" s="76"/>
      <c r="HJ39" s="76"/>
      <c r="HK39" s="76"/>
      <c r="HL39" s="76"/>
      <c r="HM39" s="76"/>
      <c r="HN39" s="76"/>
      <c r="HO39" s="76"/>
      <c r="HP39" s="76"/>
      <c r="HQ39" s="76"/>
      <c r="HR39" s="76"/>
      <c r="HS39" s="76"/>
      <c r="HT39" s="76"/>
      <c r="HU39" s="76"/>
      <c r="HV39" s="76"/>
      <c r="HW39" s="76"/>
      <c r="HX39" s="76"/>
      <c r="HY39" s="76"/>
      <c r="HZ39" s="76"/>
      <c r="IA39" s="76"/>
      <c r="IB39" s="76"/>
      <c r="IC39" s="76"/>
      <c r="ID39" s="76"/>
      <c r="IE39" s="76"/>
      <c r="IF39" s="76"/>
      <c r="IG39" s="76"/>
      <c r="IH39" s="76"/>
      <c r="II39" s="76"/>
      <c r="IJ39" s="76"/>
      <c r="IK39" s="76"/>
      <c r="IL39" s="76"/>
      <c r="IM39" s="76"/>
      <c r="IN39" s="76"/>
      <c r="IO39" s="76"/>
      <c r="IP39" s="76"/>
      <c r="IQ39" s="76"/>
      <c r="IR39" s="76"/>
      <c r="IS39" s="76"/>
      <c r="IT39" s="76"/>
      <c r="IU39" s="76"/>
      <c r="IV39" s="76"/>
    </row>
    <row r="40" spans="1:256" s="80" customFormat="1" x14ac:dyDescent="0.2">
      <c r="A40" s="137"/>
      <c r="B40" s="134" t="s">
        <v>137</v>
      </c>
      <c r="C40" s="105" t="s">
        <v>138</v>
      </c>
      <c r="D40" s="106"/>
      <c r="E40" s="107"/>
      <c r="F40" s="108"/>
      <c r="G40" s="109"/>
      <c r="H40" s="108"/>
      <c r="I40" s="95">
        <f t="shared" si="0"/>
        <v>0</v>
      </c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6"/>
      <c r="GH40" s="76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6"/>
      <c r="HD40" s="76"/>
      <c r="HE40" s="76"/>
      <c r="HF40" s="76"/>
      <c r="HG40" s="76"/>
      <c r="HH40" s="76"/>
      <c r="HI40" s="76"/>
      <c r="HJ40" s="76"/>
      <c r="HK40" s="76"/>
      <c r="HL40" s="76"/>
      <c r="HM40" s="76"/>
      <c r="HN40" s="76"/>
      <c r="HO40" s="76"/>
      <c r="HP40" s="76"/>
      <c r="HQ40" s="76"/>
      <c r="HR40" s="76"/>
      <c r="HS40" s="76"/>
      <c r="HT40" s="76"/>
      <c r="HU40" s="76"/>
      <c r="HV40" s="76"/>
      <c r="HW40" s="76"/>
      <c r="HX40" s="76"/>
      <c r="HY40" s="76"/>
      <c r="HZ40" s="76"/>
      <c r="IA40" s="76"/>
      <c r="IB40" s="76"/>
      <c r="IC40" s="76"/>
      <c r="ID40" s="76"/>
      <c r="IE40" s="76"/>
      <c r="IF40" s="76"/>
      <c r="IG40" s="76"/>
      <c r="IH40" s="76"/>
      <c r="II40" s="76"/>
      <c r="IJ40" s="76"/>
      <c r="IK40" s="76"/>
      <c r="IL40" s="76"/>
      <c r="IM40" s="76"/>
      <c r="IN40" s="76"/>
      <c r="IO40" s="76"/>
      <c r="IP40" s="76"/>
      <c r="IQ40" s="76"/>
      <c r="IR40" s="76"/>
      <c r="IS40" s="76"/>
      <c r="IT40" s="76"/>
      <c r="IU40" s="76"/>
      <c r="IV40" s="76"/>
    </row>
    <row r="41" spans="1:256" s="80" customFormat="1" x14ac:dyDescent="0.2">
      <c r="A41" s="137"/>
      <c r="B41" s="135" t="s">
        <v>139</v>
      </c>
      <c r="C41" s="105" t="s">
        <v>140</v>
      </c>
      <c r="D41" s="106"/>
      <c r="E41" s="107"/>
      <c r="F41" s="108"/>
      <c r="G41" s="109"/>
      <c r="H41" s="108"/>
      <c r="I41" s="95">
        <f t="shared" si="0"/>
        <v>0</v>
      </c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6"/>
      <c r="FL41" s="76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6"/>
      <c r="GH41" s="76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6"/>
      <c r="HD41" s="76"/>
      <c r="HE41" s="76"/>
      <c r="HF41" s="76"/>
      <c r="HG41" s="76"/>
      <c r="HH41" s="76"/>
      <c r="HI41" s="76"/>
      <c r="HJ41" s="76"/>
      <c r="HK41" s="76"/>
      <c r="HL41" s="76"/>
      <c r="HM41" s="76"/>
      <c r="HN41" s="76"/>
      <c r="HO41" s="76"/>
      <c r="HP41" s="76"/>
      <c r="HQ41" s="76"/>
      <c r="HR41" s="76"/>
      <c r="HS41" s="76"/>
      <c r="HT41" s="76"/>
      <c r="HU41" s="76"/>
      <c r="HV41" s="76"/>
      <c r="HW41" s="76"/>
      <c r="HX41" s="76"/>
      <c r="HY41" s="76"/>
      <c r="HZ41" s="76"/>
      <c r="IA41" s="76"/>
      <c r="IB41" s="76"/>
      <c r="IC41" s="76"/>
      <c r="ID41" s="76"/>
      <c r="IE41" s="76"/>
      <c r="IF41" s="76"/>
      <c r="IG41" s="76"/>
      <c r="IH41" s="76"/>
      <c r="II41" s="76"/>
      <c r="IJ41" s="76"/>
      <c r="IK41" s="76"/>
      <c r="IL41" s="76"/>
      <c r="IM41" s="76"/>
      <c r="IN41" s="76"/>
      <c r="IO41" s="76"/>
      <c r="IP41" s="76"/>
      <c r="IQ41" s="76"/>
      <c r="IR41" s="76"/>
      <c r="IS41" s="76"/>
      <c r="IT41" s="76"/>
      <c r="IU41" s="76"/>
      <c r="IV41" s="76"/>
    </row>
    <row r="42" spans="1:256" s="80" customFormat="1" x14ac:dyDescent="0.2">
      <c r="A42" s="137"/>
      <c r="B42" s="134" t="s">
        <v>141</v>
      </c>
      <c r="C42" s="105" t="s">
        <v>142</v>
      </c>
      <c r="D42" s="106"/>
      <c r="E42" s="107">
        <v>125</v>
      </c>
      <c r="F42" s="108"/>
      <c r="G42" s="109"/>
      <c r="H42" s="108">
        <v>25</v>
      </c>
      <c r="I42" s="95">
        <f t="shared" si="0"/>
        <v>150</v>
      </c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6"/>
      <c r="FL42" s="76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6"/>
      <c r="GH42" s="76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6"/>
      <c r="HD42" s="76"/>
      <c r="HE42" s="76"/>
      <c r="HF42" s="76"/>
      <c r="HG42" s="76"/>
      <c r="HH42" s="76"/>
      <c r="HI42" s="76"/>
      <c r="HJ42" s="76"/>
      <c r="HK42" s="76"/>
      <c r="HL42" s="76"/>
      <c r="HM42" s="76"/>
      <c r="HN42" s="76"/>
      <c r="HO42" s="76"/>
      <c r="HP42" s="76"/>
      <c r="HQ42" s="76"/>
      <c r="HR42" s="76"/>
      <c r="HS42" s="76"/>
      <c r="HT42" s="76"/>
      <c r="HU42" s="76"/>
      <c r="HV42" s="76"/>
      <c r="HW42" s="76"/>
      <c r="HX42" s="76"/>
      <c r="HY42" s="76"/>
      <c r="HZ42" s="76"/>
      <c r="IA42" s="76"/>
      <c r="IB42" s="76"/>
      <c r="IC42" s="76"/>
      <c r="ID42" s="76"/>
      <c r="IE42" s="76"/>
      <c r="IF42" s="76"/>
      <c r="IG42" s="76"/>
      <c r="IH42" s="76"/>
      <c r="II42" s="76"/>
      <c r="IJ42" s="76"/>
      <c r="IK42" s="76"/>
      <c r="IL42" s="76"/>
      <c r="IM42" s="76"/>
      <c r="IN42" s="76"/>
      <c r="IO42" s="76"/>
      <c r="IP42" s="76"/>
      <c r="IQ42" s="76"/>
      <c r="IR42" s="76"/>
      <c r="IS42" s="76"/>
      <c r="IT42" s="76"/>
      <c r="IU42" s="76"/>
      <c r="IV42" s="76"/>
    </row>
    <row r="43" spans="1:256" s="80" customFormat="1" x14ac:dyDescent="0.2">
      <c r="A43" s="112"/>
      <c r="B43" s="141" t="s">
        <v>143</v>
      </c>
      <c r="C43" s="114" t="s">
        <v>130</v>
      </c>
      <c r="D43" s="115"/>
      <c r="E43" s="116">
        <v>874.12</v>
      </c>
      <c r="F43" s="117">
        <v>3454</v>
      </c>
      <c r="G43" s="142">
        <v>2933.02</v>
      </c>
      <c r="H43" s="117">
        <v>18833.43</v>
      </c>
      <c r="I43" s="95">
        <f t="shared" si="0"/>
        <v>26094.57</v>
      </c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  <c r="IV43" s="76"/>
    </row>
    <row r="44" spans="1:256" s="80" customFormat="1" x14ac:dyDescent="0.2">
      <c r="A44" s="143" t="s">
        <v>15</v>
      </c>
      <c r="B44" s="144"/>
      <c r="C44" s="145" t="s">
        <v>144</v>
      </c>
      <c r="D44" s="146">
        <v>34</v>
      </c>
      <c r="E44" s="147">
        <v>592.37</v>
      </c>
      <c r="F44" s="148"/>
      <c r="G44" s="149">
        <v>6.78</v>
      </c>
      <c r="H44" s="148"/>
      <c r="I44" s="95">
        <f t="shared" si="0"/>
        <v>599.15</v>
      </c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  <c r="IV44" s="76"/>
    </row>
    <row r="45" spans="1:256" s="80" customFormat="1" x14ac:dyDescent="0.2">
      <c r="A45" s="143" t="s">
        <v>27</v>
      </c>
      <c r="B45" s="144"/>
      <c r="C45" s="145" t="s">
        <v>145</v>
      </c>
      <c r="D45" s="146">
        <v>38</v>
      </c>
      <c r="E45" s="147"/>
      <c r="F45" s="148"/>
      <c r="G45" s="149"/>
      <c r="H45" s="148"/>
      <c r="I45" s="95">
        <f t="shared" si="0"/>
        <v>0</v>
      </c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  <c r="IV45" s="76"/>
    </row>
    <row r="46" spans="1:256" s="80" customFormat="1" ht="25.5" x14ac:dyDescent="0.2">
      <c r="A46" s="150" t="s">
        <v>146</v>
      </c>
      <c r="B46" s="151"/>
      <c r="C46" s="152" t="s">
        <v>147</v>
      </c>
      <c r="D46" s="153">
        <v>4</v>
      </c>
      <c r="E46" s="154">
        <f>E47+E48+E54</f>
        <v>2000</v>
      </c>
      <c r="F46" s="154">
        <f>F47+F48+F54</f>
        <v>475638.96</v>
      </c>
      <c r="G46" s="154">
        <f>G47+G48+G54</f>
        <v>1714.08</v>
      </c>
      <c r="H46" s="154">
        <f>H47+H48+H54</f>
        <v>9718.52</v>
      </c>
      <c r="I46" s="95">
        <f t="shared" si="0"/>
        <v>489071.56000000006</v>
      </c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  <c r="IV46" s="76"/>
    </row>
    <row r="47" spans="1:256" s="80" customFormat="1" x14ac:dyDescent="0.2">
      <c r="A47" s="155" t="s">
        <v>8</v>
      </c>
      <c r="B47" s="156"/>
      <c r="C47" s="157" t="s">
        <v>148</v>
      </c>
      <c r="D47" s="158">
        <v>41</v>
      </c>
      <c r="E47" s="100"/>
      <c r="F47" s="101"/>
      <c r="G47" s="159"/>
      <c r="H47" s="101"/>
      <c r="I47" s="95">
        <f t="shared" si="0"/>
        <v>0</v>
      </c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6"/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6"/>
      <c r="FL47" s="76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6"/>
      <c r="GH47" s="76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6"/>
      <c r="HD47" s="76"/>
      <c r="HE47" s="76"/>
      <c r="HF47" s="76"/>
      <c r="HG47" s="76"/>
      <c r="HH47" s="76"/>
      <c r="HI47" s="76"/>
      <c r="HJ47" s="76"/>
      <c r="HK47" s="76"/>
      <c r="HL47" s="76"/>
      <c r="HM47" s="76"/>
      <c r="HN47" s="76"/>
      <c r="HO47" s="76"/>
      <c r="HP47" s="76"/>
      <c r="HQ47" s="76"/>
      <c r="HR47" s="76"/>
      <c r="HS47" s="76"/>
      <c r="HT47" s="76"/>
      <c r="HU47" s="76"/>
      <c r="HV47" s="76"/>
      <c r="HW47" s="76"/>
      <c r="HX47" s="76"/>
      <c r="HY47" s="76"/>
      <c r="HZ47" s="76"/>
      <c r="IA47" s="76"/>
      <c r="IB47" s="76"/>
      <c r="IC47" s="76"/>
      <c r="ID47" s="76"/>
      <c r="IE47" s="76"/>
      <c r="IF47" s="76"/>
      <c r="IG47" s="76"/>
      <c r="IH47" s="76"/>
      <c r="II47" s="76"/>
      <c r="IJ47" s="76"/>
      <c r="IK47" s="76"/>
      <c r="IL47" s="76"/>
      <c r="IM47" s="76"/>
      <c r="IN47" s="76"/>
      <c r="IO47" s="76"/>
      <c r="IP47" s="76"/>
      <c r="IQ47" s="76"/>
      <c r="IR47" s="76"/>
      <c r="IS47" s="76"/>
      <c r="IT47" s="76"/>
      <c r="IU47" s="76"/>
      <c r="IV47" s="76"/>
    </row>
    <row r="48" spans="1:256" s="80" customFormat="1" x14ac:dyDescent="0.2">
      <c r="A48" s="133" t="s">
        <v>13</v>
      </c>
      <c r="B48" s="160"/>
      <c r="C48" s="157" t="s">
        <v>149</v>
      </c>
      <c r="D48" s="158">
        <v>42</v>
      </c>
      <c r="E48" s="101">
        <f>SUM(E49:E53)</f>
        <v>2000</v>
      </c>
      <c r="F48" s="101">
        <f>SUM(F49:F53)</f>
        <v>0</v>
      </c>
      <c r="G48" s="101">
        <f>SUM(G49:G53)</f>
        <v>1714.08</v>
      </c>
      <c r="H48" s="101">
        <f>SUM(H49:H53)</f>
        <v>9718.52</v>
      </c>
      <c r="I48" s="95">
        <f t="shared" si="0"/>
        <v>13432.6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  <c r="IT48" s="76"/>
      <c r="IU48" s="76"/>
      <c r="IV48" s="76"/>
    </row>
    <row r="49" spans="1:256" s="80" customFormat="1" x14ac:dyDescent="0.2">
      <c r="A49" s="133"/>
      <c r="B49" s="104" t="s">
        <v>87</v>
      </c>
      <c r="C49" s="161" t="s">
        <v>150</v>
      </c>
      <c r="D49" s="162"/>
      <c r="E49" s="107"/>
      <c r="F49" s="108"/>
      <c r="G49" s="109"/>
      <c r="H49" s="108"/>
      <c r="I49" s="95">
        <f t="shared" si="0"/>
        <v>0</v>
      </c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6"/>
      <c r="FF49" s="76"/>
      <c r="FG49" s="76"/>
      <c r="FH49" s="76"/>
      <c r="FI49" s="76"/>
      <c r="FJ49" s="76"/>
      <c r="FK49" s="76"/>
      <c r="FL49" s="76"/>
      <c r="FM49" s="76"/>
      <c r="FN49" s="76"/>
      <c r="FO49" s="76"/>
      <c r="FP49" s="76"/>
      <c r="FQ49" s="76"/>
      <c r="FR49" s="76"/>
      <c r="FS49" s="76"/>
      <c r="FT49" s="76"/>
      <c r="FU49" s="76"/>
      <c r="FV49" s="76"/>
      <c r="FW49" s="76"/>
      <c r="FX49" s="76"/>
      <c r="FY49" s="76"/>
      <c r="FZ49" s="76"/>
      <c r="GA49" s="76"/>
      <c r="GB49" s="76"/>
      <c r="GC49" s="76"/>
      <c r="GD49" s="76"/>
      <c r="GE49" s="76"/>
      <c r="GF49" s="76"/>
      <c r="GG49" s="76"/>
      <c r="GH49" s="76"/>
      <c r="GI49" s="76"/>
      <c r="GJ49" s="76"/>
      <c r="GK49" s="76"/>
      <c r="GL49" s="76"/>
      <c r="GM49" s="76"/>
      <c r="GN49" s="76"/>
      <c r="GO49" s="76"/>
      <c r="GP49" s="76"/>
      <c r="GQ49" s="76"/>
      <c r="GR49" s="76"/>
      <c r="GS49" s="76"/>
      <c r="GT49" s="76"/>
      <c r="GU49" s="76"/>
      <c r="GV49" s="76"/>
      <c r="GW49" s="76"/>
      <c r="GX49" s="76"/>
      <c r="GY49" s="76"/>
      <c r="GZ49" s="76"/>
      <c r="HA49" s="76"/>
      <c r="HB49" s="76"/>
      <c r="HC49" s="76"/>
      <c r="HD49" s="76"/>
      <c r="HE49" s="76"/>
      <c r="HF49" s="76"/>
      <c r="HG49" s="76"/>
      <c r="HH49" s="76"/>
      <c r="HI49" s="76"/>
      <c r="HJ49" s="76"/>
      <c r="HK49" s="76"/>
      <c r="HL49" s="76"/>
      <c r="HM49" s="76"/>
      <c r="HN49" s="76"/>
      <c r="HO49" s="76"/>
      <c r="HP49" s="76"/>
      <c r="HQ49" s="76"/>
      <c r="HR49" s="76"/>
      <c r="HS49" s="76"/>
      <c r="HT49" s="76"/>
      <c r="HU49" s="76"/>
      <c r="HV49" s="76"/>
      <c r="HW49" s="76"/>
      <c r="HX49" s="76"/>
      <c r="HY49" s="76"/>
      <c r="HZ49" s="76"/>
      <c r="IA49" s="76"/>
      <c r="IB49" s="76"/>
      <c r="IC49" s="76"/>
      <c r="ID49" s="76"/>
      <c r="IE49" s="76"/>
      <c r="IF49" s="76"/>
      <c r="IG49" s="76"/>
      <c r="IH49" s="76"/>
      <c r="II49" s="76"/>
      <c r="IJ49" s="76"/>
      <c r="IK49" s="76"/>
      <c r="IL49" s="76"/>
      <c r="IM49" s="76"/>
      <c r="IN49" s="76"/>
      <c r="IO49" s="76"/>
      <c r="IP49" s="76"/>
      <c r="IQ49" s="76"/>
      <c r="IR49" s="76"/>
      <c r="IS49" s="76"/>
      <c r="IT49" s="76"/>
      <c r="IU49" s="76"/>
      <c r="IV49" s="76"/>
    </row>
    <row r="50" spans="1:256" s="80" customFormat="1" x14ac:dyDescent="0.2">
      <c r="A50" s="133"/>
      <c r="B50" s="104" t="s">
        <v>97</v>
      </c>
      <c r="C50" s="161" t="s">
        <v>151</v>
      </c>
      <c r="D50" s="162"/>
      <c r="E50" s="107">
        <v>2000</v>
      </c>
      <c r="F50" s="108"/>
      <c r="G50" s="109">
        <v>1332.26</v>
      </c>
      <c r="H50" s="108">
        <v>9718.52</v>
      </c>
      <c r="I50" s="95">
        <f t="shared" si="0"/>
        <v>13050.78</v>
      </c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</row>
    <row r="51" spans="1:256" s="80" customFormat="1" x14ac:dyDescent="0.2">
      <c r="A51" s="133"/>
      <c r="B51" s="104" t="s">
        <v>107</v>
      </c>
      <c r="C51" s="161" t="s">
        <v>152</v>
      </c>
      <c r="D51" s="162"/>
      <c r="E51" s="107"/>
      <c r="F51" s="108"/>
      <c r="G51" s="109"/>
      <c r="H51" s="108"/>
      <c r="I51" s="95">
        <f t="shared" si="0"/>
        <v>0</v>
      </c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  <c r="IV51" s="76"/>
    </row>
    <row r="52" spans="1:256" s="80" customFormat="1" x14ac:dyDescent="0.2">
      <c r="A52" s="133"/>
      <c r="B52" s="104" t="s">
        <v>131</v>
      </c>
      <c r="C52" s="161" t="s">
        <v>153</v>
      </c>
      <c r="D52" s="162"/>
      <c r="E52" s="107"/>
      <c r="F52" s="108"/>
      <c r="G52" s="109">
        <v>381.82</v>
      </c>
      <c r="H52" s="108"/>
      <c r="I52" s="95">
        <f t="shared" si="0"/>
        <v>381.82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  <c r="IV52" s="76"/>
    </row>
    <row r="53" spans="1:256" s="80" customFormat="1" x14ac:dyDescent="0.2">
      <c r="A53" s="163"/>
      <c r="B53" s="164" t="s">
        <v>133</v>
      </c>
      <c r="C53" s="161" t="s">
        <v>154</v>
      </c>
      <c r="D53" s="162"/>
      <c r="E53" s="165"/>
      <c r="F53" s="166"/>
      <c r="G53" s="167"/>
      <c r="H53" s="166"/>
      <c r="I53" s="95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  <c r="IV53" s="76"/>
    </row>
    <row r="54" spans="1:256" s="80" customFormat="1" ht="12.75" customHeight="1" x14ac:dyDescent="0.2">
      <c r="A54" s="168" t="s">
        <v>15</v>
      </c>
      <c r="B54" s="169"/>
      <c r="C54" s="170" t="s">
        <v>155</v>
      </c>
      <c r="D54" s="171">
        <v>45</v>
      </c>
      <c r="E54" s="172">
        <v>0</v>
      </c>
      <c r="F54" s="173">
        <v>475638.96</v>
      </c>
      <c r="G54" s="174">
        <v>0</v>
      </c>
      <c r="H54" s="173"/>
      <c r="I54" s="95">
        <f>SUM(E54:H54)</f>
        <v>475638.96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  <c r="IV54" s="76"/>
    </row>
    <row r="55" spans="1:256" s="80" customFormat="1" ht="15" x14ac:dyDescent="0.2">
      <c r="A55" s="175"/>
      <c r="B55" s="176"/>
      <c r="C55" s="177" t="s">
        <v>156</v>
      </c>
      <c r="D55" s="178"/>
      <c r="E55" s="179">
        <f>E7+E46</f>
        <v>67700.299999999988</v>
      </c>
      <c r="F55" s="179">
        <f>F7+F46</f>
        <v>1362120.29</v>
      </c>
      <c r="G55" s="179">
        <f>G7+G46</f>
        <v>7684.0199999999995</v>
      </c>
      <c r="H55" s="179">
        <f>H7+H46</f>
        <v>69459.92</v>
      </c>
      <c r="I55" s="179">
        <f>I7+I46</f>
        <v>1506964.5300000003</v>
      </c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  <c r="IV55" s="76"/>
    </row>
    <row r="56" spans="1:256" s="189" customFormat="1" ht="15" x14ac:dyDescent="0.2">
      <c r="A56" s="180" t="s">
        <v>157</v>
      </c>
      <c r="B56" s="181"/>
      <c r="C56" s="182" t="s">
        <v>158</v>
      </c>
      <c r="D56" s="183">
        <v>5</v>
      </c>
      <c r="E56" s="184"/>
      <c r="F56" s="184"/>
      <c r="G56" s="185"/>
      <c r="H56" s="186"/>
      <c r="I56" s="187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8"/>
      <c r="FI56" s="188"/>
      <c r="FJ56" s="188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</row>
    <row r="57" spans="1:256" s="189" customFormat="1" ht="15" x14ac:dyDescent="0.2">
      <c r="A57" s="190"/>
      <c r="B57" s="191"/>
      <c r="C57" s="192"/>
      <c r="D57" s="193"/>
      <c r="E57" s="194"/>
      <c r="F57" s="194"/>
      <c r="G57" s="194"/>
      <c r="H57" s="194"/>
      <c r="I57" s="194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8"/>
      <c r="EW57" s="188"/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8"/>
      <c r="FJ57" s="188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</row>
    <row r="58" spans="1:256" s="80" customFormat="1" ht="19.5" customHeight="1" x14ac:dyDescent="0.2">
      <c r="A58" s="195"/>
      <c r="B58" s="196"/>
      <c r="C58" s="197" t="s">
        <v>159</v>
      </c>
      <c r="D58" s="198"/>
      <c r="E58" s="199">
        <f>E55</f>
        <v>67700.299999999988</v>
      </c>
      <c r="F58" s="199">
        <f>F55</f>
        <v>1362120.29</v>
      </c>
      <c r="G58" s="199">
        <f>G55</f>
        <v>7684.0199999999995</v>
      </c>
      <c r="H58" s="199">
        <f>H55</f>
        <v>69459.92</v>
      </c>
      <c r="I58" s="200">
        <f>SUM(E58:H58)</f>
        <v>1506964.53</v>
      </c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  <c r="IV58" s="76"/>
    </row>
    <row r="59" spans="1:256" s="80" customFormat="1" x14ac:dyDescent="0.2">
      <c r="A59" s="76"/>
      <c r="B59" s="76"/>
      <c r="C59" s="76"/>
      <c r="D59" s="76"/>
      <c r="E59" s="201"/>
      <c r="F59" s="77"/>
      <c r="G59" s="76"/>
      <c r="H59" s="77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  <c r="IV59" s="76"/>
    </row>
    <row r="60" spans="1:256" s="80" customFormat="1" ht="19.5" customHeight="1" x14ac:dyDescent="0.2">
      <c r="A60" s="202"/>
      <c r="B60" s="196"/>
      <c r="C60" s="203" t="s">
        <v>160</v>
      </c>
      <c r="D60" s="204"/>
      <c r="E60" s="205">
        <v>59104.53</v>
      </c>
      <c r="F60" s="205">
        <v>996623.1</v>
      </c>
      <c r="G60" s="205">
        <v>7031.85</v>
      </c>
      <c r="H60" s="206">
        <v>91149.92</v>
      </c>
      <c r="I60" s="207">
        <f>SUM(E60:H60)</f>
        <v>1153909.3999999999</v>
      </c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8"/>
      <c r="BN60" s="208"/>
      <c r="BO60" s="208"/>
      <c r="BP60" s="208"/>
      <c r="BQ60" s="208"/>
      <c r="BR60" s="208"/>
      <c r="BS60" s="208"/>
      <c r="BT60" s="208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  <c r="IH60" s="208"/>
      <c r="II60" s="208"/>
      <c r="IJ60" s="208"/>
      <c r="IK60" s="208"/>
      <c r="IL60" s="208"/>
      <c r="IM60" s="208"/>
      <c r="IN60" s="208"/>
      <c r="IO60" s="208"/>
      <c r="IP60" s="208"/>
      <c r="IQ60" s="208"/>
      <c r="IR60" s="208"/>
      <c r="IS60" s="208"/>
      <c r="IT60" s="208"/>
      <c r="IU60" s="208"/>
      <c r="IV60" s="208"/>
    </row>
    <row r="61" spans="1:256" s="80" customFormat="1" ht="15" x14ac:dyDescent="0.2">
      <c r="A61" s="202"/>
      <c r="B61" s="196"/>
      <c r="C61" s="196"/>
      <c r="D61" s="196"/>
      <c r="E61" s="159"/>
      <c r="F61" s="209"/>
      <c r="G61" s="210"/>
      <c r="H61" s="209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  <c r="IH61" s="208"/>
      <c r="II61" s="208"/>
      <c r="IJ61" s="208"/>
      <c r="IK61" s="208"/>
      <c r="IL61" s="208"/>
      <c r="IM61" s="208"/>
      <c r="IN61" s="208"/>
      <c r="IO61" s="208"/>
      <c r="IP61" s="208"/>
      <c r="IQ61" s="208"/>
      <c r="IR61" s="208"/>
      <c r="IS61" s="208"/>
      <c r="IT61" s="208"/>
      <c r="IU61" s="208"/>
      <c r="IV61" s="208"/>
    </row>
    <row r="62" spans="1:256" s="80" customFormat="1" ht="19.5" customHeight="1" x14ac:dyDescent="0.2">
      <c r="A62" s="211"/>
      <c r="B62" s="196"/>
      <c r="C62" s="212" t="s">
        <v>161</v>
      </c>
      <c r="D62" s="213"/>
      <c r="E62" s="214">
        <f>E60-E58</f>
        <v>-8595.7699999999895</v>
      </c>
      <c r="F62" s="214">
        <f>F60-F58</f>
        <v>-365497.19000000006</v>
      </c>
      <c r="G62" s="214">
        <f>G60-G58</f>
        <v>-652.16999999999916</v>
      </c>
      <c r="H62" s="214">
        <f>H60-H58</f>
        <v>21690</v>
      </c>
      <c r="I62" s="215">
        <f>I60-I58</f>
        <v>-353055.13000000012</v>
      </c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8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  <c r="IH62" s="208"/>
      <c r="II62" s="208"/>
      <c r="IJ62" s="208"/>
      <c r="IK62" s="208"/>
      <c r="IL62" s="208"/>
      <c r="IM62" s="208"/>
      <c r="IN62" s="208"/>
      <c r="IO62" s="208"/>
      <c r="IP62" s="208"/>
      <c r="IQ62" s="208"/>
      <c r="IR62" s="208"/>
      <c r="IS62" s="208"/>
      <c r="IT62" s="208"/>
      <c r="IU62" s="208"/>
      <c r="IV62" s="208"/>
    </row>
    <row r="63" spans="1:256" s="80" customFormat="1" ht="15" x14ac:dyDescent="0.2">
      <c r="A63" s="211"/>
      <c r="B63" s="196"/>
      <c r="C63" s="196"/>
      <c r="D63" s="196"/>
      <c r="E63" s="196"/>
      <c r="F63" s="196"/>
      <c r="G63" s="210"/>
      <c r="H63" s="209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8"/>
      <c r="BN63" s="208"/>
      <c r="BO63" s="208"/>
      <c r="BP63" s="208"/>
      <c r="BQ63" s="208"/>
      <c r="BR63" s="208"/>
      <c r="BS63" s="208"/>
      <c r="BT63" s="208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  <c r="IH63" s="208"/>
      <c r="II63" s="208"/>
      <c r="IJ63" s="208"/>
      <c r="IK63" s="208"/>
      <c r="IL63" s="208"/>
      <c r="IM63" s="208"/>
      <c r="IN63" s="208"/>
      <c r="IO63" s="208"/>
      <c r="IP63" s="208"/>
      <c r="IQ63" s="208"/>
      <c r="IR63" s="208"/>
      <c r="IS63" s="208"/>
      <c r="IT63" s="208"/>
      <c r="IU63" s="208"/>
      <c r="IV63" s="208"/>
    </row>
    <row r="64" spans="1:256" s="80" customFormat="1" ht="15" x14ac:dyDescent="0.2">
      <c r="A64" s="216"/>
      <c r="B64" s="196"/>
      <c r="C64" s="196"/>
      <c r="D64" s="196"/>
      <c r="E64" s="196"/>
      <c r="F64" s="196"/>
      <c r="G64" s="210"/>
      <c r="H64" s="209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  <c r="IH64" s="208"/>
      <c r="II64" s="208"/>
      <c r="IJ64" s="208"/>
      <c r="IK64" s="208"/>
      <c r="IL64" s="208"/>
      <c r="IM64" s="208"/>
      <c r="IN64" s="208"/>
      <c r="IO64" s="208"/>
      <c r="IP64" s="208"/>
      <c r="IQ64" s="208"/>
      <c r="IR64" s="208"/>
      <c r="IS64" s="208"/>
      <c r="IT64" s="208"/>
      <c r="IU64" s="208"/>
      <c r="IV64" s="208"/>
    </row>
    <row r="65" spans="1:256" s="80" customFormat="1" ht="15" x14ac:dyDescent="0.2">
      <c r="A65" s="217"/>
      <c r="E65" s="196"/>
      <c r="F65" s="196"/>
      <c r="G65" s="210"/>
      <c r="H65" s="209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8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  <c r="IH65" s="208"/>
      <c r="II65" s="208"/>
      <c r="IJ65" s="208"/>
      <c r="IK65" s="208"/>
      <c r="IL65" s="208"/>
      <c r="IM65" s="208"/>
      <c r="IN65" s="208"/>
      <c r="IO65" s="208"/>
      <c r="IP65" s="208"/>
      <c r="IQ65" s="208"/>
      <c r="IR65" s="208"/>
      <c r="IS65" s="208"/>
      <c r="IT65" s="208"/>
      <c r="IU65" s="208"/>
      <c r="IV65" s="208"/>
    </row>
    <row r="66" spans="1:256" s="80" customFormat="1" ht="15" x14ac:dyDescent="0.2">
      <c r="A66" s="217"/>
      <c r="B66" s="80" t="s">
        <v>162</v>
      </c>
      <c r="E66" s="196"/>
      <c r="F66" s="196"/>
      <c r="G66" s="210"/>
      <c r="H66" s="209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  <c r="IH66" s="208"/>
      <c r="II66" s="208"/>
      <c r="IJ66" s="208"/>
      <c r="IK66" s="208"/>
      <c r="IL66" s="208"/>
      <c r="IM66" s="208"/>
      <c r="IN66" s="208"/>
      <c r="IO66" s="208"/>
      <c r="IP66" s="208"/>
      <c r="IQ66" s="208"/>
      <c r="IR66" s="208"/>
      <c r="IS66" s="208"/>
      <c r="IT66" s="208"/>
      <c r="IU66" s="208"/>
      <c r="IV66" s="208"/>
    </row>
    <row r="67" spans="1:256" s="80" customFormat="1" x14ac:dyDescent="0.2">
      <c r="A67" s="217"/>
      <c r="B67" s="195"/>
      <c r="C67" s="211"/>
      <c r="D67" s="195"/>
      <c r="E67" s="195"/>
      <c r="F67" s="195"/>
      <c r="G67" s="195"/>
      <c r="H67" s="201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  <c r="IV67" s="76"/>
    </row>
    <row r="68" spans="1:256" s="80" customFormat="1" x14ac:dyDescent="0.2">
      <c r="A68" s="211"/>
      <c r="B68" s="195"/>
      <c r="C68" s="76"/>
      <c r="D68" s="195"/>
      <c r="E68" s="195"/>
      <c r="F68" s="195"/>
      <c r="G68" s="195"/>
      <c r="H68" s="224" t="s">
        <v>63</v>
      </c>
      <c r="I68" s="224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  <c r="IV68" s="76"/>
    </row>
    <row r="69" spans="1:256" s="80" customFormat="1" x14ac:dyDescent="0.2">
      <c r="A69" s="195"/>
      <c r="B69" s="195"/>
      <c r="C69" s="195"/>
      <c r="D69" s="195"/>
      <c r="E69" s="218" t="s">
        <v>163</v>
      </c>
      <c r="F69" s="195"/>
      <c r="G69" s="195"/>
      <c r="H69" s="77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  <c r="IV69" s="76"/>
    </row>
    <row r="70" spans="1:256" s="80" customFormat="1" x14ac:dyDescent="0.2">
      <c r="A70" s="195" t="s">
        <v>165</v>
      </c>
      <c r="B70" s="195"/>
      <c r="C70" s="195"/>
      <c r="D70" s="195"/>
      <c r="E70" s="76"/>
      <c r="F70" s="195"/>
      <c r="G70" s="195"/>
      <c r="H70" s="219"/>
      <c r="I70" s="220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  <c r="IV70" s="76"/>
    </row>
    <row r="71" spans="1:256" s="80" customFormat="1" x14ac:dyDescent="0.2">
      <c r="A71" s="195" t="s">
        <v>164</v>
      </c>
      <c r="B71" s="195"/>
      <c r="C71" s="195"/>
      <c r="D71" s="195"/>
      <c r="E71" s="195"/>
      <c r="F71" s="195"/>
      <c r="G71" s="195"/>
      <c r="H71" s="77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6"/>
      <c r="FL71" s="76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6"/>
      <c r="GH71" s="76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</row>
    <row r="72" spans="1:256" s="80" customFormat="1" x14ac:dyDescent="0.2">
      <c r="A72" s="195"/>
      <c r="B72" s="195"/>
      <c r="C72" s="195"/>
      <c r="D72" s="195"/>
      <c r="E72" s="195"/>
      <c r="F72" s="195"/>
      <c r="G72" s="195"/>
      <c r="H72" s="77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6"/>
      <c r="EP72" s="76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6"/>
      <c r="FL72" s="76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6"/>
      <c r="GH72" s="76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6"/>
      <c r="HD72" s="76"/>
      <c r="HE72" s="76"/>
      <c r="HF72" s="76"/>
      <c r="HG72" s="76"/>
      <c r="HH72" s="76"/>
      <c r="HI72" s="76"/>
      <c r="HJ72" s="76"/>
      <c r="HK72" s="76"/>
      <c r="HL72" s="76"/>
      <c r="HM72" s="76"/>
      <c r="HN72" s="76"/>
      <c r="HO72" s="76"/>
      <c r="HP72" s="76"/>
      <c r="HQ72" s="76"/>
      <c r="HR72" s="76"/>
      <c r="HS72" s="76"/>
      <c r="HT72" s="76"/>
      <c r="HU72" s="76"/>
      <c r="HV72" s="76"/>
      <c r="HW72" s="76"/>
      <c r="HX72" s="76"/>
      <c r="HY72" s="76"/>
      <c r="HZ72" s="76"/>
      <c r="IA72" s="76"/>
      <c r="IB72" s="76"/>
      <c r="IC72" s="76"/>
      <c r="ID72" s="76"/>
      <c r="IE72" s="76"/>
      <c r="IF72" s="76"/>
      <c r="IG72" s="76"/>
      <c r="IH72" s="76"/>
      <c r="II72" s="76"/>
      <c r="IJ72" s="76"/>
      <c r="IK72" s="76"/>
      <c r="IL72" s="76"/>
      <c r="IM72" s="76"/>
      <c r="IN72" s="76"/>
      <c r="IO72" s="76"/>
      <c r="IP72" s="76"/>
      <c r="IQ72" s="76"/>
      <c r="IR72" s="76"/>
      <c r="IS72" s="76"/>
      <c r="IT72" s="76"/>
      <c r="IU72" s="76"/>
      <c r="IV72" s="76"/>
    </row>
    <row r="73" spans="1:256" s="80" customFormat="1" x14ac:dyDescent="0.2">
      <c r="A73" s="195"/>
      <c r="B73" s="195"/>
      <c r="C73" s="195"/>
      <c r="D73" s="195"/>
      <c r="E73" s="195"/>
      <c r="F73" s="195"/>
      <c r="G73" s="195"/>
      <c r="H73" s="77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6"/>
      <c r="EP73" s="76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6"/>
      <c r="FL73" s="76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6"/>
      <c r="GH73" s="76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6"/>
      <c r="HD73" s="76"/>
      <c r="HE73" s="76"/>
      <c r="HF73" s="76"/>
      <c r="HG73" s="76"/>
      <c r="HH73" s="76"/>
      <c r="HI73" s="76"/>
      <c r="HJ73" s="76"/>
      <c r="HK73" s="76"/>
      <c r="HL73" s="76"/>
      <c r="HM73" s="76"/>
      <c r="HN73" s="76"/>
      <c r="HO73" s="76"/>
      <c r="HP73" s="76"/>
      <c r="HQ73" s="76"/>
      <c r="HR73" s="76"/>
      <c r="HS73" s="76"/>
      <c r="HT73" s="76"/>
      <c r="HU73" s="76"/>
      <c r="HV73" s="76"/>
      <c r="HW73" s="76"/>
      <c r="HX73" s="76"/>
      <c r="HY73" s="76"/>
      <c r="HZ73" s="76"/>
      <c r="IA73" s="76"/>
      <c r="IB73" s="76"/>
      <c r="IC73" s="76"/>
      <c r="ID73" s="76"/>
      <c r="IE73" s="76"/>
      <c r="IF73" s="76"/>
      <c r="IG73" s="76"/>
      <c r="IH73" s="76"/>
      <c r="II73" s="76"/>
      <c r="IJ73" s="76"/>
      <c r="IK73" s="76"/>
      <c r="IL73" s="76"/>
      <c r="IM73" s="76"/>
      <c r="IN73" s="76"/>
      <c r="IO73" s="76"/>
      <c r="IP73" s="76"/>
      <c r="IQ73" s="76"/>
      <c r="IR73" s="76"/>
      <c r="IS73" s="76"/>
      <c r="IT73" s="76"/>
      <c r="IU73" s="76"/>
      <c r="IV73" s="76"/>
    </row>
    <row r="74" spans="1:256" s="80" customFormat="1" x14ac:dyDescent="0.2">
      <c r="A74" s="195"/>
      <c r="B74" s="195"/>
      <c r="C74" s="195"/>
      <c r="D74" s="195"/>
      <c r="E74" s="195"/>
      <c r="F74" s="195"/>
      <c r="G74" s="195"/>
      <c r="H74" s="77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6"/>
      <c r="EP74" s="76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6"/>
      <c r="FL74" s="76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6"/>
      <c r="GH74" s="76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6"/>
      <c r="HD74" s="76"/>
      <c r="HE74" s="76"/>
      <c r="HF74" s="76"/>
      <c r="HG74" s="76"/>
      <c r="HH74" s="76"/>
      <c r="HI74" s="76"/>
      <c r="HJ74" s="76"/>
      <c r="HK74" s="76"/>
      <c r="HL74" s="76"/>
      <c r="HM74" s="76"/>
      <c r="HN74" s="76"/>
      <c r="HO74" s="76"/>
      <c r="HP74" s="76"/>
      <c r="HQ74" s="76"/>
      <c r="HR74" s="76"/>
      <c r="HS74" s="76"/>
      <c r="HT74" s="76"/>
      <c r="HU74" s="76"/>
      <c r="HV74" s="76"/>
      <c r="HW74" s="76"/>
      <c r="HX74" s="76"/>
      <c r="HY74" s="76"/>
      <c r="HZ74" s="76"/>
      <c r="IA74" s="76"/>
      <c r="IB74" s="76"/>
      <c r="IC74" s="76"/>
      <c r="ID74" s="76"/>
      <c r="IE74" s="76"/>
      <c r="IF74" s="76"/>
      <c r="IG74" s="76"/>
      <c r="IH74" s="76"/>
      <c r="II74" s="76"/>
      <c r="IJ74" s="76"/>
      <c r="IK74" s="76"/>
      <c r="IL74" s="76"/>
      <c r="IM74" s="76"/>
      <c r="IN74" s="76"/>
      <c r="IO74" s="76"/>
      <c r="IP74" s="76"/>
      <c r="IQ74" s="76"/>
      <c r="IR74" s="76"/>
      <c r="IS74" s="76"/>
      <c r="IT74" s="76"/>
      <c r="IU74" s="76"/>
      <c r="IV74" s="76"/>
    </row>
    <row r="75" spans="1:256" s="80" customFormat="1" x14ac:dyDescent="0.2">
      <c r="A75" s="195"/>
      <c r="B75" s="76"/>
      <c r="C75" s="76"/>
      <c r="D75" s="195"/>
      <c r="E75" s="195"/>
      <c r="F75" s="195"/>
      <c r="G75" s="195"/>
      <c r="H75" s="77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  <c r="IV75" s="76"/>
    </row>
    <row r="76" spans="1:256" s="80" customFormat="1" x14ac:dyDescent="0.2">
      <c r="A76" s="195"/>
      <c r="B76" s="76"/>
      <c r="C76" s="76"/>
      <c r="D76" s="195"/>
      <c r="E76" s="195"/>
      <c r="F76" s="195"/>
      <c r="G76" s="195"/>
      <c r="H76" s="77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  <c r="IV76" s="76"/>
    </row>
    <row r="77" spans="1:256" s="80" customFormat="1" x14ac:dyDescent="0.2">
      <c r="A77" s="76"/>
      <c r="B77" s="76"/>
      <c r="C77" s="76"/>
      <c r="D77" s="195"/>
      <c r="E77" s="195"/>
      <c r="F77" s="195"/>
      <c r="G77" s="195"/>
      <c r="H77" s="77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  <c r="IV77" s="76"/>
    </row>
  </sheetData>
  <mergeCells count="2">
    <mergeCell ref="C4:I4"/>
    <mergeCell ref="H68:I68"/>
  </mergeCells>
  <pageMargins left="0.59027777777777801" right="0.62986111111111098" top="0.51180555555555496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SK-PR</vt:lpstr>
      <vt:lpstr>SK-RAS</vt:lpstr>
      <vt:lpstr>'SK-RAS'!Ispis_naslova</vt:lpstr>
      <vt:lpstr>'SK-RAS'!Print_Titles_0</vt:lpstr>
    </vt:vector>
  </TitlesOfParts>
  <Company>Zupanija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dc:description/>
  <cp:lastModifiedBy>racunovodstvo os str</cp:lastModifiedBy>
  <cp:revision>16</cp:revision>
  <cp:lastPrinted>2025-07-17T09:47:45Z</cp:lastPrinted>
  <dcterms:created xsi:type="dcterms:W3CDTF">2009-09-29T11:29:53Z</dcterms:created>
  <dcterms:modified xsi:type="dcterms:W3CDTF">2025-07-17T09:54:48Z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Zupanija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